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xr:revisionPtr revIDLastSave="0" documentId="8_{7B1A456F-9F98-6741-AF6B-C4D1A7750927}" xr6:coauthVersionLast="47" xr6:coauthVersionMax="47" xr10:uidLastSave="{00000000-0000-0000-0000-000000000000}"/>
  <bookViews>
    <workbookView xWindow="240" yWindow="135" windowWidth="20055" windowHeight="7440" activeTab="2" xr2:uid="{00000000-000D-0000-FFFF-FFFF00000000}"/>
  </bookViews>
  <sheets>
    <sheet name="2017-18" sheetId="3" r:id="rId1"/>
    <sheet name="2018-19" sheetId="17" r:id="rId2"/>
    <sheet name="2020-21" sheetId="15" r:id="rId3"/>
    <sheet name="2021-22" sheetId="16" r:id="rId4"/>
    <sheet name="Attendance Summary" sheetId="18" r:id="rId5"/>
  </sheets>
  <definedNames>
    <definedName name="_xlnm.Print_Titles" localSheetId="0">'2017-18'!$1:$6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5" l="1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7" i="15"/>
  <c r="U9" i="17"/>
  <c r="V9" i="17"/>
  <c r="U10" i="17"/>
  <c r="V10" i="17"/>
  <c r="U11" i="17"/>
  <c r="V11" i="17"/>
  <c r="U12" i="17"/>
  <c r="V12" i="17"/>
  <c r="U13" i="17"/>
  <c r="V13" i="17"/>
  <c r="U14" i="17"/>
  <c r="V14" i="17"/>
  <c r="U15" i="17"/>
  <c r="V15" i="17"/>
  <c r="U16" i="17"/>
  <c r="V16" i="17"/>
  <c r="U17" i="17"/>
  <c r="V17" i="17"/>
  <c r="U18" i="17"/>
  <c r="V18" i="17"/>
  <c r="U19" i="17"/>
  <c r="V19" i="17"/>
  <c r="U20" i="17"/>
  <c r="V20" i="17"/>
  <c r="U21" i="17"/>
  <c r="V21" i="17"/>
  <c r="U22" i="17"/>
  <c r="V22" i="17"/>
  <c r="U23" i="17"/>
  <c r="V23" i="17"/>
  <c r="U24" i="17"/>
  <c r="V24" i="17"/>
  <c r="U25" i="17"/>
  <c r="V25" i="17"/>
  <c r="U26" i="17"/>
  <c r="V26" i="17"/>
  <c r="U27" i="17"/>
  <c r="V27" i="17"/>
  <c r="U28" i="17"/>
  <c r="V28" i="17"/>
  <c r="U29" i="17"/>
  <c r="V29" i="17"/>
  <c r="U30" i="17"/>
  <c r="V30" i="17"/>
  <c r="U31" i="17"/>
  <c r="V31" i="17"/>
  <c r="U32" i="17"/>
  <c r="V32" i="17"/>
  <c r="U33" i="17"/>
  <c r="V33" i="17"/>
  <c r="U34" i="17"/>
  <c r="V34" i="17"/>
  <c r="U35" i="17"/>
  <c r="V35" i="17"/>
  <c r="U36" i="17"/>
  <c r="V36" i="17"/>
  <c r="U37" i="17"/>
  <c r="V37" i="17"/>
  <c r="U38" i="17"/>
  <c r="V38" i="17"/>
  <c r="U39" i="17"/>
  <c r="V39" i="17"/>
  <c r="U40" i="17"/>
  <c r="V40" i="17"/>
  <c r="U41" i="17"/>
  <c r="V41" i="17"/>
  <c r="U42" i="17"/>
  <c r="V42" i="17"/>
  <c r="U43" i="17"/>
  <c r="V43" i="17"/>
  <c r="U44" i="17"/>
  <c r="V44" i="17"/>
  <c r="U45" i="17"/>
  <c r="V45" i="17"/>
  <c r="U46" i="17"/>
  <c r="V46" i="17"/>
  <c r="U47" i="17"/>
  <c r="V47" i="17"/>
  <c r="U48" i="17"/>
  <c r="V48" i="17"/>
  <c r="U49" i="17"/>
  <c r="V49" i="17"/>
  <c r="U50" i="17"/>
  <c r="V50" i="17"/>
  <c r="U51" i="17"/>
  <c r="V51" i="17"/>
  <c r="U52" i="17"/>
  <c r="V52" i="17"/>
  <c r="U53" i="17"/>
  <c r="V53" i="17"/>
  <c r="U54" i="17"/>
  <c r="V54" i="17"/>
  <c r="U55" i="17"/>
  <c r="V55" i="17"/>
  <c r="U56" i="17"/>
  <c r="V56" i="17"/>
  <c r="U57" i="17"/>
  <c r="V57" i="17"/>
  <c r="U58" i="17"/>
  <c r="V58" i="17"/>
  <c r="U59" i="17"/>
  <c r="V59" i="17"/>
  <c r="U60" i="17"/>
  <c r="V60" i="17"/>
  <c r="U61" i="17"/>
  <c r="V61" i="17"/>
  <c r="U62" i="17"/>
  <c r="V62" i="17"/>
  <c r="U63" i="17"/>
  <c r="V63" i="17"/>
  <c r="U64" i="17"/>
  <c r="V64" i="17"/>
  <c r="U65" i="17"/>
  <c r="V65" i="17"/>
  <c r="U66" i="17"/>
  <c r="V66" i="17"/>
  <c r="V8" i="17"/>
  <c r="U8" i="17"/>
  <c r="W7" i="16"/>
  <c r="X7" i="16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7" i="15"/>
  <c r="X56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W57" i="16"/>
  <c r="W58" i="16"/>
  <c r="W59" i="16"/>
  <c r="W60" i="16"/>
  <c r="W61" i="16"/>
  <c r="W62" i="16"/>
  <c r="W63" i="16"/>
  <c r="W64" i="16"/>
  <c r="W65" i="16"/>
  <c r="W66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X47" i="16"/>
  <c r="X48" i="16"/>
  <c r="X49" i="16"/>
  <c r="X50" i="16"/>
  <c r="X51" i="16"/>
  <c r="X52" i="16"/>
  <c r="X53" i="16"/>
  <c r="X54" i="16"/>
  <c r="X55" i="16"/>
  <c r="X57" i="16"/>
  <c r="X58" i="16"/>
  <c r="X59" i="16"/>
  <c r="X60" i="16"/>
  <c r="X61" i="16"/>
  <c r="X62" i="16"/>
  <c r="X63" i="16"/>
  <c r="X64" i="16"/>
  <c r="X65" i="16"/>
  <c r="X66" i="16"/>
  <c r="W66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3" i="17"/>
  <c r="W52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Y58" i="16"/>
  <c r="Y25" i="16"/>
  <c r="Y24" i="16"/>
  <c r="Y23" i="16"/>
  <c r="Y22" i="16"/>
  <c r="Y21" i="16"/>
  <c r="Y20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Y27" i="16"/>
  <c r="Y34" i="16"/>
  <c r="Y42" i="16"/>
  <c r="Y29" i="16"/>
  <c r="Y66" i="16"/>
  <c r="Y50" i="16"/>
  <c r="Y62" i="16"/>
  <c r="Y57" i="16"/>
  <c r="Y54" i="16"/>
  <c r="Y46" i="16"/>
  <c r="Y38" i="16"/>
  <c r="Y31" i="16"/>
  <c r="Y28" i="16"/>
  <c r="Y26" i="16"/>
  <c r="Y19" i="16"/>
  <c r="Y65" i="16"/>
  <c r="Y64" i="16"/>
  <c r="Y63" i="16"/>
  <c r="Y61" i="16"/>
  <c r="Y60" i="16"/>
  <c r="Y59" i="16"/>
  <c r="Y56" i="16"/>
  <c r="Y55" i="16"/>
  <c r="Y53" i="16"/>
  <c r="Y52" i="16"/>
  <c r="Y48" i="16"/>
  <c r="Y44" i="16"/>
  <c r="Y40" i="16"/>
  <c r="Y36" i="16"/>
  <c r="Y32" i="16"/>
  <c r="Y30" i="16"/>
  <c r="Y51" i="16"/>
  <c r="Y49" i="16"/>
  <c r="Y47" i="16"/>
  <c r="Y45" i="16"/>
  <c r="Y43" i="16"/>
  <c r="Y41" i="16"/>
  <c r="Y39" i="16"/>
  <c r="Y37" i="16"/>
  <c r="Y35" i="16"/>
  <c r="Y33" i="16"/>
  <c r="W8" i="17"/>
  <c r="Y73" i="16"/>
  <c r="F10" i="18"/>
  <c r="Y77" i="16"/>
  <c r="F14" i="18"/>
  <c r="Y69" i="16"/>
  <c r="F6" i="18"/>
  <c r="Y68" i="16"/>
  <c r="F5" i="18"/>
  <c r="Y70" i="16"/>
  <c r="F7" i="18"/>
  <c r="Y74" i="16"/>
  <c r="F11" i="18"/>
  <c r="Y76" i="16"/>
  <c r="F13" i="18"/>
  <c r="Y71" i="16"/>
  <c r="F8" i="18"/>
  <c r="Y75" i="16"/>
  <c r="F12" i="18"/>
  <c r="Y72" i="16"/>
  <c r="F9" i="18"/>
  <c r="D11" i="18"/>
  <c r="D6" i="18"/>
  <c r="D7" i="18"/>
  <c r="D12" i="18"/>
  <c r="D8" i="18"/>
  <c r="D13" i="18"/>
  <c r="D9" i="18"/>
  <c r="D5" i="18"/>
  <c r="D14" i="18"/>
  <c r="D10" i="18"/>
  <c r="F15" i="18"/>
  <c r="S35" i="15"/>
  <c r="S33" i="15"/>
  <c r="S31" i="15"/>
  <c r="S29" i="15"/>
  <c r="S27" i="15"/>
  <c r="S25" i="15"/>
  <c r="S23" i="15"/>
  <c r="S21" i="15"/>
  <c r="S19" i="15"/>
  <c r="S17" i="15"/>
  <c r="S15" i="15"/>
  <c r="S13" i="15"/>
  <c r="S11" i="15"/>
  <c r="S9" i="15"/>
  <c r="S7" i="15"/>
  <c r="S8" i="15"/>
  <c r="S10" i="15"/>
  <c r="S12" i="15"/>
  <c r="S14" i="15"/>
  <c r="S16" i="15"/>
  <c r="S18" i="15"/>
  <c r="S20" i="15"/>
  <c r="S22" i="15"/>
  <c r="S24" i="15"/>
  <c r="S26" i="15"/>
  <c r="S28" i="15"/>
  <c r="S30" i="15"/>
  <c r="S32" i="15"/>
  <c r="S34" i="15"/>
  <c r="S36" i="15"/>
  <c r="D15" i="18"/>
  <c r="S47" i="15"/>
  <c r="E14" i="18"/>
  <c r="S39" i="15"/>
  <c r="E6" i="18"/>
  <c r="S43" i="15"/>
  <c r="E10" i="18"/>
  <c r="S40" i="15"/>
  <c r="E7" i="18"/>
  <c r="S44" i="15"/>
  <c r="E11" i="18"/>
  <c r="S46" i="15"/>
  <c r="E13" i="18"/>
  <c r="S41" i="15"/>
  <c r="E8" i="18"/>
  <c r="S45" i="15"/>
  <c r="E12" i="18"/>
  <c r="S38" i="15"/>
  <c r="E5" i="18"/>
  <c r="S42" i="15"/>
  <c r="E9" i="18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Y23" i="3"/>
  <c r="Y34" i="3"/>
  <c r="Y12" i="3"/>
  <c r="E15" i="18"/>
  <c r="Y9" i="3"/>
  <c r="Y11" i="3"/>
  <c r="Y13" i="3"/>
  <c r="Y15" i="3"/>
  <c r="Y17" i="3"/>
  <c r="Y19" i="3"/>
  <c r="Y21" i="3"/>
  <c r="Y25" i="3"/>
  <c r="Y27" i="3"/>
  <c r="Y29" i="3"/>
  <c r="Y31" i="3"/>
  <c r="Y33" i="3"/>
  <c r="Y35" i="3"/>
  <c r="Y37" i="3"/>
  <c r="Y39" i="3"/>
  <c r="Y41" i="3"/>
  <c r="Y43" i="3"/>
  <c r="Y45" i="3"/>
  <c r="Y7" i="3"/>
  <c r="Y47" i="3"/>
  <c r="Y8" i="3"/>
  <c r="Y10" i="3"/>
  <c r="Y14" i="3"/>
  <c r="Y16" i="3"/>
  <c r="Y18" i="3"/>
  <c r="Y20" i="3"/>
  <c r="Y22" i="3"/>
  <c r="Y24" i="3"/>
  <c r="Y26" i="3"/>
  <c r="Y28" i="3"/>
  <c r="Y30" i="3"/>
  <c r="Y32" i="3"/>
  <c r="Y36" i="3"/>
  <c r="Y38" i="3"/>
  <c r="Y40" i="3"/>
  <c r="Y42" i="3"/>
  <c r="Y44" i="3"/>
  <c r="Y46" i="3"/>
  <c r="Y48" i="3"/>
  <c r="Y58" i="3"/>
  <c r="C13" i="18"/>
  <c r="G13" i="18"/>
  <c r="Y53" i="3"/>
  <c r="C8" i="18"/>
  <c r="G8" i="18"/>
  <c r="Y50" i="3"/>
  <c r="C5" i="18"/>
  <c r="G5" i="18"/>
  <c r="Y54" i="3"/>
  <c r="C9" i="18"/>
  <c r="G9" i="18"/>
  <c r="Y56" i="3"/>
  <c r="C11" i="18"/>
  <c r="G11" i="18"/>
  <c r="Y57" i="3"/>
  <c r="C12" i="18"/>
  <c r="G12" i="18"/>
  <c r="Y51" i="3"/>
  <c r="C6" i="18"/>
  <c r="G6" i="18"/>
  <c r="Y55" i="3"/>
  <c r="C10" i="18"/>
  <c r="G10" i="18"/>
  <c r="Y59" i="3"/>
  <c r="C14" i="18"/>
  <c r="G14" i="18"/>
  <c r="Y52" i="3"/>
  <c r="C7" i="18"/>
  <c r="G7" i="18"/>
  <c r="C15" i="18"/>
  <c r="G15" i="18"/>
</calcChain>
</file>

<file path=xl/sharedStrings.xml><?xml version="1.0" encoding="utf-8"?>
<sst xmlns="http://schemas.openxmlformats.org/spreadsheetml/2006/main" count="380" uniqueCount="253">
  <si>
    <t>PIAMSR, RABUPURA-JHAJHAR ROAD, BULANDSHAHAR</t>
  </si>
  <si>
    <t>T :</t>
  </si>
  <si>
    <t>Theory Lectures</t>
  </si>
  <si>
    <t>P :</t>
  </si>
  <si>
    <t>Practical Lectures</t>
  </si>
  <si>
    <t>A :</t>
  </si>
  <si>
    <t>Attended Lectures</t>
  </si>
  <si>
    <t>S.No</t>
  </si>
  <si>
    <t>Name</t>
  </si>
  <si>
    <t>Kayachikitsa</t>
  </si>
  <si>
    <t>Panchkarma</t>
  </si>
  <si>
    <t>Shalya Tantra</t>
  </si>
  <si>
    <t>Shalakya Tantra</t>
  </si>
  <si>
    <t>Research &amp; Statistics</t>
  </si>
  <si>
    <t>Total (T+P)</t>
  </si>
  <si>
    <t>Total Attended</t>
  </si>
  <si>
    <t>% Att</t>
  </si>
  <si>
    <t>T</t>
  </si>
  <si>
    <t>A</t>
  </si>
  <si>
    <t>P</t>
  </si>
  <si>
    <t xml:space="preserve">Ajay </t>
  </si>
  <si>
    <t>Akash</t>
  </si>
  <si>
    <t>Alka</t>
  </si>
  <si>
    <t>Anjali</t>
  </si>
  <si>
    <t>Arvind</t>
  </si>
  <si>
    <t>Atul</t>
  </si>
  <si>
    <t>Deeksha</t>
  </si>
  <si>
    <t>Dharmendra</t>
  </si>
  <si>
    <t>Farukh</t>
  </si>
  <si>
    <t>Hariom</t>
  </si>
  <si>
    <t>Himanshu</t>
  </si>
  <si>
    <t>Jyoti Kumar Kushwah</t>
  </si>
  <si>
    <t xml:space="preserve">Jyoti Pande </t>
  </si>
  <si>
    <t>Kanchan</t>
  </si>
  <si>
    <t>Kapil</t>
  </si>
  <si>
    <t>Khan Umme Salma</t>
  </si>
  <si>
    <t>Km Manju</t>
  </si>
  <si>
    <t>Malik  Nausheen</t>
  </si>
  <si>
    <t xml:space="preserve">Malik Shagupta </t>
  </si>
  <si>
    <t>Manoj Pal</t>
  </si>
  <si>
    <t>Moh Aafak</t>
  </si>
  <si>
    <t>Mohammad Anas</t>
  </si>
  <si>
    <t>Monika</t>
  </si>
  <si>
    <t xml:space="preserve">Nishant Giri </t>
  </si>
  <si>
    <t>Nishant Singh</t>
  </si>
  <si>
    <t>Prachi Sharma</t>
  </si>
  <si>
    <t xml:space="preserve">Pradeep </t>
  </si>
  <si>
    <t xml:space="preserve">Pranav </t>
  </si>
  <si>
    <t>Punit Rawat</t>
  </si>
  <si>
    <t>Rahat Chauhan</t>
  </si>
  <si>
    <t>Rahul Kumar</t>
  </si>
  <si>
    <t xml:space="preserve">Raman Kumar Basouya </t>
  </si>
  <si>
    <t>Richa Soni</t>
  </si>
  <si>
    <t>Robin</t>
  </si>
  <si>
    <t>Sagar</t>
  </si>
  <si>
    <t xml:space="preserve">Shiva Sharma </t>
  </si>
  <si>
    <t>Shobhna Rathore</t>
  </si>
  <si>
    <t>Shubham Saini</t>
  </si>
  <si>
    <t xml:space="preserve">Shubham Tiwari </t>
  </si>
  <si>
    <t xml:space="preserve">Sonali </t>
  </si>
  <si>
    <t xml:space="preserve">Sonam </t>
  </si>
  <si>
    <t xml:space="preserve">Vindhya Singh </t>
  </si>
  <si>
    <t>75% and Above :</t>
  </si>
  <si>
    <t>71 to74</t>
  </si>
  <si>
    <t>61 to 70</t>
  </si>
  <si>
    <t>51 to 60</t>
  </si>
  <si>
    <t>41 to 50</t>
  </si>
  <si>
    <t>31 to 40</t>
  </si>
  <si>
    <t>21 to 30</t>
  </si>
  <si>
    <t>11 to 20</t>
  </si>
  <si>
    <t>1 to 10</t>
  </si>
  <si>
    <t>T : Theory Lectures</t>
  </si>
  <si>
    <t>P : Practical Lectures</t>
  </si>
  <si>
    <t>A : Attended Lectures</t>
  </si>
  <si>
    <t>Rasa Shastra</t>
  </si>
  <si>
    <t>Dravya Guna</t>
  </si>
  <si>
    <t>Rog Nidana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</si>
  <si>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</si>
  <si>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</si>
  <si>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</si>
  <si>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</si>
  <si>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</si>
  <si>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</si>
  <si>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</si>
  <si>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</si>
  <si>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</si>
  <si>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</si>
  <si>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</si>
  <si>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</si>
  <si>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</si>
  <si>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</si>
  <si>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</si>
  <si>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</si>
  <si>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</si>
  <si>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</si>
  <si>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</si>
  <si>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</si>
  <si>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</si>
  <si>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</si>
  <si>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</si>
  <si>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</si>
  <si>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</si>
  <si>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</si>
  <si>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</si>
  <si>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</si>
  <si>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</si>
  <si>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</si>
  <si>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</si>
  <si>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</si>
  <si>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</si>
  <si>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</si>
  <si>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</si>
  <si>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</si>
  <si>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</si>
  <si>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</si>
  <si>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</si>
  <si>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</si>
  <si>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</si>
  <si>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</si>
  <si>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</si>
  <si>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</si>
  <si>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</si>
  <si>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</si>
  <si>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</si>
  <si>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</si>
  <si>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</si>
  <si>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</si>
  <si>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</si>
  <si>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</si>
  <si>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</si>
  <si>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</si>
  <si>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</si>
  <si>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</si>
  <si>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</si>
  <si>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</si>
  <si>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</si>
  <si>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</si>
  <si>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</si>
  <si>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</si>
  <si>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</si>
  <si>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</si>
  <si>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</si>
  <si>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</si>
  <si>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</si>
  <si>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</si>
  <si>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</si>
  <si>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</si>
  <si>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</si>
  <si>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</si>
  <si>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</si>
  <si>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</si>
  <si>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</si>
  <si>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</si>
  <si>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</si>
  <si>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</si>
  <si>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</si>
  <si>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</si>
  <si>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</si>
  <si>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</si>
  <si>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</si>
  <si>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</si>
  <si>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</si>
  <si>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</si>
  <si>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</si>
  <si>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</si>
  <si>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</si>
  <si>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</si>
  <si>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</si>
  <si>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</si>
  <si>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</si>
  <si>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</si>
  <si>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</si>
  <si>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</si>
  <si>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</si>
  <si>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</si>
  <si>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</si>
  <si>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</si>
  <si>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</si>
  <si>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</si>
  <si>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</si>
  <si>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</si>
  <si>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</si>
  <si>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</si>
  <si>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</si>
  <si>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</si>
  <si>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</si>
  <si>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</si>
  <si>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</si>
  <si>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</si>
  <si>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</si>
  <si>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</si>
  <si>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</si>
  <si>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</si>
  <si>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</si>
  <si>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</si>
  <si>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</si>
  <si>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</si>
  <si>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</si>
  <si>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</si>
  <si>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</si>
  <si>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</si>
  <si>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</si>
  <si>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</si>
  <si>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</si>
  <si>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</si>
  <si>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</si>
  <si>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</si>
  <si>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</si>
  <si>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</si>
  <si>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</si>
  <si>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</si>
  <si>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</si>
  <si>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</si>
  <si>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</si>
  <si>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</si>
  <si>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</si>
  <si>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</si>
  <si>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</si>
  <si>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</si>
  <si>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</si>
  <si>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</si>
  <si>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</si>
  <si>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</si>
  <si>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</si>
  <si>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</si>
  <si>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</si>
  <si>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</si>
  <si>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</si>
  <si>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% Attendance</t>
  </si>
  <si>
    <t>2017-18</t>
  </si>
  <si>
    <t>2018-19</t>
  </si>
  <si>
    <t>2020-21</t>
  </si>
  <si>
    <t>2021-22</t>
  </si>
  <si>
    <t>BATCH</t>
  </si>
  <si>
    <t>Total</t>
  </si>
  <si>
    <t>75% and Above</t>
  </si>
  <si>
    <t>ATTENDANCE SUMMARY UPTO AUG 2022</t>
  </si>
  <si>
    <t>BAMS 2017-18 BATCH ATTENDANCE RECORD</t>
  </si>
  <si>
    <t>Total (T+P) upto 31 Aug, 2022</t>
  </si>
  <si>
    <t>Total Attended upto 31 Aug, 2022</t>
  </si>
  <si>
    <t>Shivani Nigam</t>
  </si>
  <si>
    <t>01/10/2021 TO 31/10/2022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</si>
  <si>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</si>
  <si>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</si>
  <si>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</si>
  <si>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</si>
  <si>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</si>
  <si>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</si>
  <si>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</si>
  <si>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 xml:space="preserve">               08/07/2022  To  31/12/2022</t>
  </si>
  <si>
    <t xml:space="preserve">               11/04/2022 TO 31/01/2023</t>
  </si>
  <si>
    <t xml:space="preserve">               08/07/2022 TO 31/01/2023</t>
  </si>
  <si>
    <t>Charak Purvardh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</si>
</sst>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 textRotation="255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top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11" xfId="0" applyFont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1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371475</xdr:colOff>
      <xdr:row>3</xdr:row>
      <xdr:rowOff>195925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114300</xdr:colOff>
      <xdr:row>3</xdr:row>
      <xdr:rowOff>196771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opLeftCell="A4" workbookViewId="0">
      <selection activeCell="X8" sqref="X8"/>
    </sheetView>
  </sheetViews>
  <sheetFormatPr defaultRowHeight="15" x14ac:dyDescent="0.2"/>
  <cols>
    <col min="1" max="1" width="4.03515625" customWidth="1"/>
    <col min="2" max="2" width="14.390625" customWidth="1"/>
    <col min="3" max="4" width="12.10546875" customWidth="1"/>
    <col min="5" max="20" width="3.2265625" customWidth="1"/>
    <col min="21" max="21" width="6.45703125" customWidth="1"/>
    <col min="22" max="22" width="5.51171875" customWidth="1"/>
    <col min="23" max="23" width="5.24609375" customWidth="1"/>
    <col min="24" max="24" width="7.53125" customWidth="1"/>
    <col min="25" max="25" width="6.05078125" bestFit="1" customWidth="1"/>
    <col min="26" max="27" width="12.10546875" customWidth="1"/>
  </cols>
  <sheetData>
    <row r="1" spans="1:25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 t="s">
        <v>71</v>
      </c>
      <c r="X1" s="78"/>
      <c r="Y1" s="79"/>
    </row>
    <row r="2" spans="1:25" x14ac:dyDescent="0.2">
      <c r="A2" s="76" t="s">
        <v>237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 t="s">
        <v>72</v>
      </c>
      <c r="X2" s="78"/>
      <c r="Y2" s="79"/>
    </row>
    <row r="3" spans="1:25" x14ac:dyDescent="0.2">
      <c r="A3" s="76" t="s">
        <v>241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 t="s">
        <v>73</v>
      </c>
      <c r="X3" s="78"/>
      <c r="Y3" s="79"/>
    </row>
    <row r="4" spans="1:25" ht="15" customHeight="1" x14ac:dyDescent="0.2">
      <c r="A4" s="75" t="s">
        <v>7</v>
      </c>
      <c r="B4" s="75" t="s">
        <v>8</v>
      </c>
      <c r="C4" s="74" t="s">
        <v>238</v>
      </c>
      <c r="D4" s="74" t="s">
        <v>239</v>
      </c>
      <c r="E4" s="58" t="s">
        <v>9</v>
      </c>
      <c r="F4" s="59"/>
      <c r="G4" s="59"/>
      <c r="H4" s="60"/>
      <c r="I4" s="58" t="s">
        <v>10</v>
      </c>
      <c r="J4" s="59"/>
      <c r="K4" s="59"/>
      <c r="L4" s="60"/>
      <c r="M4" s="64" t="s">
        <v>11</v>
      </c>
      <c r="N4" s="65"/>
      <c r="O4" s="65"/>
      <c r="P4" s="66"/>
      <c r="Q4" s="64" t="s">
        <v>12</v>
      </c>
      <c r="R4" s="65"/>
      <c r="S4" s="65"/>
      <c r="T4" s="66"/>
      <c r="U4" s="70" t="s">
        <v>13</v>
      </c>
      <c r="V4" s="71"/>
      <c r="W4" s="74" t="s">
        <v>14</v>
      </c>
      <c r="X4" s="74" t="s">
        <v>15</v>
      </c>
      <c r="Y4" s="75" t="s">
        <v>16</v>
      </c>
    </row>
    <row r="5" spans="1:25" x14ac:dyDescent="0.2">
      <c r="A5" s="75"/>
      <c r="B5" s="75"/>
      <c r="C5" s="74"/>
      <c r="D5" s="74"/>
      <c r="E5" s="61"/>
      <c r="F5" s="62"/>
      <c r="G5" s="62"/>
      <c r="H5" s="63"/>
      <c r="I5" s="61"/>
      <c r="J5" s="62"/>
      <c r="K5" s="62"/>
      <c r="L5" s="63"/>
      <c r="M5" s="67"/>
      <c r="N5" s="68"/>
      <c r="O5" s="68"/>
      <c r="P5" s="69"/>
      <c r="Q5" s="67"/>
      <c r="R5" s="68"/>
      <c r="S5" s="68"/>
      <c r="T5" s="69"/>
      <c r="U5" s="72"/>
      <c r="V5" s="73"/>
      <c r="W5" s="74"/>
      <c r="X5" s="74"/>
      <c r="Y5" s="75"/>
    </row>
    <row r="6" spans="1:25" x14ac:dyDescent="0.2">
      <c r="A6" s="75"/>
      <c r="B6" s="75"/>
      <c r="C6" s="74"/>
      <c r="D6" s="74"/>
      <c r="E6" s="18" t="s">
        <v>17</v>
      </c>
      <c r="F6" s="18" t="s">
        <v>18</v>
      </c>
      <c r="G6" s="18" t="s">
        <v>19</v>
      </c>
      <c r="H6" s="18" t="s">
        <v>18</v>
      </c>
      <c r="I6" s="18" t="s">
        <v>17</v>
      </c>
      <c r="J6" s="18" t="s">
        <v>18</v>
      </c>
      <c r="K6" s="18" t="s">
        <v>19</v>
      </c>
      <c r="L6" s="18" t="s">
        <v>18</v>
      </c>
      <c r="M6" s="18" t="s">
        <v>17</v>
      </c>
      <c r="N6" s="18" t="s">
        <v>18</v>
      </c>
      <c r="O6" s="18" t="s">
        <v>19</v>
      </c>
      <c r="P6" s="1" t="s">
        <v>18</v>
      </c>
      <c r="Q6" s="18" t="s">
        <v>17</v>
      </c>
      <c r="R6" s="18" t="s">
        <v>18</v>
      </c>
      <c r="S6" s="18" t="s">
        <v>19</v>
      </c>
      <c r="T6" s="18" t="s">
        <v>18</v>
      </c>
      <c r="U6" s="18" t="s">
        <v>17</v>
      </c>
      <c r="V6" s="18" t="s">
        <v>18</v>
      </c>
      <c r="W6" s="74"/>
      <c r="X6" s="74"/>
      <c r="Y6" s="75"/>
    </row>
    <row r="7" spans="1:25" x14ac:dyDescent="0.2">
      <c r="A7" s="18">
        <v>1</v>
      </c>
      <c r="B7" s="4" t="s">
        <v>20</v>
      </c>
      <c r="C7" s="18">
        <v>1188</v>
      </c>
      <c r="D7" s="18">
        <v>16</v>
      </c>
      <c r="E7" s="5">
        <v>20</v>
      </c>
      <c r="F7" s="18">
        <v>0</v>
      </c>
      <c r="G7" s="6">
        <v>7</v>
      </c>
      <c r="H7" s="16">
        <v>0</v>
      </c>
      <c r="I7" s="5">
        <v>26</v>
      </c>
      <c r="J7" s="18">
        <v>11</v>
      </c>
      <c r="K7" s="6">
        <v>0</v>
      </c>
      <c r="L7" s="16">
        <v>0</v>
      </c>
      <c r="M7" s="5">
        <v>16</v>
      </c>
      <c r="N7" s="18">
        <v>1</v>
      </c>
      <c r="O7" s="6">
        <v>5</v>
      </c>
      <c r="P7" s="18">
        <v>1</v>
      </c>
      <c r="Q7" s="5">
        <v>15</v>
      </c>
      <c r="R7" s="18">
        <v>1</v>
      </c>
      <c r="S7" s="6">
        <v>7</v>
      </c>
      <c r="T7" s="18">
        <v>0</v>
      </c>
      <c r="U7" s="5">
        <v>8</v>
      </c>
      <c r="V7" s="18">
        <v>0</v>
      </c>
      <c r="W7" s="18">
        <f t="shared" ref="W7:W48" si="0">C7+E7+G7+I7+K7+M7+O7+Q7+S7+U7</f>
        <v>1292</v>
      </c>
      <c r="X7" s="1">
        <f t="shared" ref="X7:X48" si="1">D7+F7+H7+J7+L7+N7+P7+R7+T7+V7</f>
        <v>30</v>
      </c>
      <c r="Y7" s="1">
        <f t="shared" ref="Y7:Y48" si="2">ROUNDUP(X7/W7*100,0)</f>
        <v>3</v>
      </c>
    </row>
    <row r="8" spans="1:25" x14ac:dyDescent="0.2">
      <c r="A8" s="18">
        <v>2</v>
      </c>
      <c r="B8" s="4" t="s">
        <v>21</v>
      </c>
      <c r="C8" s="18">
        <v>1188</v>
      </c>
      <c r="D8" s="18">
        <v>2</v>
      </c>
      <c r="E8" s="5">
        <v>20</v>
      </c>
      <c r="F8" s="18">
        <v>0</v>
      </c>
      <c r="G8" s="6">
        <v>7</v>
      </c>
      <c r="H8" s="16">
        <v>0</v>
      </c>
      <c r="I8" s="5">
        <v>26</v>
      </c>
      <c r="J8" s="18">
        <v>11</v>
      </c>
      <c r="K8" s="6">
        <v>0</v>
      </c>
      <c r="L8" s="16">
        <v>0</v>
      </c>
      <c r="M8" s="5">
        <v>16</v>
      </c>
      <c r="N8" s="18">
        <v>0</v>
      </c>
      <c r="O8" s="6">
        <v>5</v>
      </c>
      <c r="P8" s="18">
        <v>0</v>
      </c>
      <c r="Q8" s="5">
        <v>15</v>
      </c>
      <c r="R8" s="18">
        <v>0</v>
      </c>
      <c r="S8" s="6">
        <v>7</v>
      </c>
      <c r="T8" s="25">
        <v>0</v>
      </c>
      <c r="U8" s="5">
        <v>8</v>
      </c>
      <c r="V8" s="18">
        <v>0</v>
      </c>
      <c r="W8" s="18">
        <f t="shared" si="0"/>
        <v>1292</v>
      </c>
      <c r="X8" s="1">
        <f t="shared" si="1"/>
        <v>13</v>
      </c>
      <c r="Y8" s="1">
        <f t="shared" si="2"/>
        <v>2</v>
      </c>
    </row>
    <row r="9" spans="1:25" x14ac:dyDescent="0.2">
      <c r="A9" s="18">
        <v>3</v>
      </c>
      <c r="B9" s="4" t="s">
        <v>22</v>
      </c>
      <c r="C9" s="18">
        <v>1188</v>
      </c>
      <c r="D9" s="18">
        <v>93</v>
      </c>
      <c r="E9" s="5">
        <v>20</v>
      </c>
      <c r="F9" s="18">
        <v>2</v>
      </c>
      <c r="G9" s="6">
        <v>7</v>
      </c>
      <c r="H9" s="16">
        <v>0</v>
      </c>
      <c r="I9" s="5">
        <v>26</v>
      </c>
      <c r="J9" s="18">
        <v>23</v>
      </c>
      <c r="K9" s="6">
        <v>0</v>
      </c>
      <c r="L9" s="16">
        <v>0</v>
      </c>
      <c r="M9" s="5">
        <v>16</v>
      </c>
      <c r="N9" s="18">
        <v>1</v>
      </c>
      <c r="O9" s="6">
        <v>5</v>
      </c>
      <c r="P9" s="18">
        <v>0</v>
      </c>
      <c r="Q9" s="5">
        <v>15</v>
      </c>
      <c r="R9" s="18">
        <v>1</v>
      </c>
      <c r="S9" s="6">
        <v>7</v>
      </c>
      <c r="T9" s="25">
        <v>0</v>
      </c>
      <c r="U9" s="5">
        <v>8</v>
      </c>
      <c r="V9" s="18">
        <v>0</v>
      </c>
      <c r="W9" s="18">
        <f t="shared" si="0"/>
        <v>1292</v>
      </c>
      <c r="X9" s="1">
        <f t="shared" si="1"/>
        <v>120</v>
      </c>
      <c r="Y9" s="1">
        <f t="shared" si="2"/>
        <v>10</v>
      </c>
    </row>
    <row r="10" spans="1:25" x14ac:dyDescent="0.2">
      <c r="A10" s="18">
        <v>4</v>
      </c>
      <c r="B10" s="4" t="s">
        <v>23</v>
      </c>
      <c r="C10" s="18">
        <v>1188</v>
      </c>
      <c r="D10" s="18">
        <v>80</v>
      </c>
      <c r="E10" s="5">
        <v>20</v>
      </c>
      <c r="F10" s="24">
        <v>6</v>
      </c>
      <c r="G10" s="6">
        <v>7</v>
      </c>
      <c r="H10" s="16">
        <v>0</v>
      </c>
      <c r="I10" s="5">
        <v>26</v>
      </c>
      <c r="J10" s="24">
        <v>15</v>
      </c>
      <c r="K10" s="6">
        <v>0</v>
      </c>
      <c r="L10" s="16">
        <v>0</v>
      </c>
      <c r="M10" s="5">
        <v>16</v>
      </c>
      <c r="N10" s="18">
        <v>4</v>
      </c>
      <c r="O10" s="6">
        <v>5</v>
      </c>
      <c r="P10" s="18">
        <v>2</v>
      </c>
      <c r="Q10" s="5">
        <v>15</v>
      </c>
      <c r="R10" s="18">
        <v>4</v>
      </c>
      <c r="S10" s="6">
        <v>7</v>
      </c>
      <c r="T10" s="25">
        <v>0</v>
      </c>
      <c r="U10" s="5">
        <v>8</v>
      </c>
      <c r="V10" s="24">
        <v>0</v>
      </c>
      <c r="W10" s="18">
        <f t="shared" si="0"/>
        <v>1292</v>
      </c>
      <c r="X10" s="1">
        <f t="shared" si="1"/>
        <v>111</v>
      </c>
      <c r="Y10" s="1">
        <f t="shared" si="2"/>
        <v>9</v>
      </c>
    </row>
    <row r="11" spans="1:25" x14ac:dyDescent="0.2">
      <c r="A11" s="18">
        <v>5</v>
      </c>
      <c r="B11" s="4" t="s">
        <v>24</v>
      </c>
      <c r="C11" s="18">
        <v>1188</v>
      </c>
      <c r="D11" s="18">
        <v>1</v>
      </c>
      <c r="E11" s="5">
        <v>20</v>
      </c>
      <c r="F11" s="18">
        <v>8</v>
      </c>
      <c r="G11" s="6">
        <v>7</v>
      </c>
      <c r="H11" s="16">
        <v>0</v>
      </c>
      <c r="I11" s="5">
        <v>26</v>
      </c>
      <c r="J11" s="18">
        <v>11</v>
      </c>
      <c r="K11" s="6">
        <v>0</v>
      </c>
      <c r="L11" s="16">
        <v>0</v>
      </c>
      <c r="M11" s="5">
        <v>16</v>
      </c>
      <c r="N11" s="18">
        <v>4</v>
      </c>
      <c r="O11" s="6">
        <v>5</v>
      </c>
      <c r="P11" s="18">
        <v>0</v>
      </c>
      <c r="Q11" s="5">
        <v>15</v>
      </c>
      <c r="R11" s="18">
        <v>4</v>
      </c>
      <c r="S11" s="6">
        <v>7</v>
      </c>
      <c r="T11" s="25">
        <v>0</v>
      </c>
      <c r="U11" s="5">
        <v>8</v>
      </c>
      <c r="V11" s="18">
        <v>1</v>
      </c>
      <c r="W11" s="18">
        <f t="shared" si="0"/>
        <v>1292</v>
      </c>
      <c r="X11" s="1">
        <f t="shared" si="1"/>
        <v>29</v>
      </c>
      <c r="Y11" s="1">
        <f t="shared" si="2"/>
        <v>3</v>
      </c>
    </row>
    <row r="12" spans="1:25" x14ac:dyDescent="0.2">
      <c r="A12" s="18">
        <v>6</v>
      </c>
      <c r="B12" s="4" t="s">
        <v>25</v>
      </c>
      <c r="C12" s="18">
        <v>1188</v>
      </c>
      <c r="D12" s="18">
        <v>217</v>
      </c>
      <c r="E12" s="5">
        <v>20</v>
      </c>
      <c r="F12" s="18">
        <v>10</v>
      </c>
      <c r="G12" s="6">
        <v>7</v>
      </c>
      <c r="H12" s="16">
        <v>0</v>
      </c>
      <c r="I12" s="5">
        <v>26</v>
      </c>
      <c r="J12" s="18">
        <v>20</v>
      </c>
      <c r="K12" s="6">
        <v>0</v>
      </c>
      <c r="L12" s="16">
        <v>0</v>
      </c>
      <c r="M12" s="5">
        <v>16</v>
      </c>
      <c r="N12" s="18">
        <v>6</v>
      </c>
      <c r="O12" s="6">
        <v>5</v>
      </c>
      <c r="P12" s="18">
        <v>0</v>
      </c>
      <c r="Q12" s="5">
        <v>15</v>
      </c>
      <c r="R12" s="18">
        <v>5</v>
      </c>
      <c r="S12" s="6">
        <v>7</v>
      </c>
      <c r="T12" s="25">
        <v>0</v>
      </c>
      <c r="U12" s="5">
        <v>8</v>
      </c>
      <c r="V12" s="18">
        <v>3</v>
      </c>
      <c r="W12" s="18">
        <f t="shared" si="0"/>
        <v>1292</v>
      </c>
      <c r="X12" s="1">
        <f t="shared" si="1"/>
        <v>261</v>
      </c>
      <c r="Y12" s="1">
        <f t="shared" si="2"/>
        <v>21</v>
      </c>
    </row>
    <row r="13" spans="1:25" x14ac:dyDescent="0.2">
      <c r="A13" s="18">
        <v>7</v>
      </c>
      <c r="B13" s="4" t="s">
        <v>26</v>
      </c>
      <c r="C13" s="18">
        <v>1188</v>
      </c>
      <c r="D13" s="18">
        <v>41</v>
      </c>
      <c r="E13" s="5">
        <v>20</v>
      </c>
      <c r="F13" s="18">
        <v>12</v>
      </c>
      <c r="G13" s="6">
        <v>7</v>
      </c>
      <c r="H13" s="16">
        <v>0</v>
      </c>
      <c r="I13" s="5">
        <v>26</v>
      </c>
      <c r="J13" s="18">
        <v>20</v>
      </c>
      <c r="K13" s="6">
        <v>0</v>
      </c>
      <c r="L13" s="16">
        <v>0</v>
      </c>
      <c r="M13" s="5">
        <v>16</v>
      </c>
      <c r="N13" s="18">
        <v>4</v>
      </c>
      <c r="O13" s="6">
        <v>5</v>
      </c>
      <c r="P13" s="18">
        <v>0</v>
      </c>
      <c r="Q13" s="5">
        <v>15</v>
      </c>
      <c r="R13" s="18">
        <v>4</v>
      </c>
      <c r="S13" s="6">
        <v>7</v>
      </c>
      <c r="T13" s="25">
        <v>0</v>
      </c>
      <c r="U13" s="5">
        <v>8</v>
      </c>
      <c r="V13" s="18">
        <v>2</v>
      </c>
      <c r="W13" s="18">
        <f t="shared" si="0"/>
        <v>1292</v>
      </c>
      <c r="X13" s="1">
        <f t="shared" si="1"/>
        <v>83</v>
      </c>
      <c r="Y13" s="1">
        <f t="shared" si="2"/>
        <v>7</v>
      </c>
    </row>
    <row r="14" spans="1:25" x14ac:dyDescent="0.2">
      <c r="A14" s="18">
        <v>8</v>
      </c>
      <c r="B14" s="4" t="s">
        <v>27</v>
      </c>
      <c r="C14" s="18">
        <v>1188</v>
      </c>
      <c r="D14" s="18">
        <v>12</v>
      </c>
      <c r="E14" s="5">
        <v>20</v>
      </c>
      <c r="F14" s="18">
        <v>0</v>
      </c>
      <c r="G14" s="6">
        <v>7</v>
      </c>
      <c r="H14" s="16">
        <v>0</v>
      </c>
      <c r="I14" s="5">
        <v>26</v>
      </c>
      <c r="J14" s="18">
        <v>11</v>
      </c>
      <c r="K14" s="6">
        <v>0</v>
      </c>
      <c r="L14" s="16">
        <v>0</v>
      </c>
      <c r="M14" s="5">
        <v>16</v>
      </c>
      <c r="N14" s="18">
        <v>0</v>
      </c>
      <c r="O14" s="6">
        <v>5</v>
      </c>
      <c r="P14" s="18">
        <v>0</v>
      </c>
      <c r="Q14" s="5">
        <v>15</v>
      </c>
      <c r="R14" s="18">
        <v>0</v>
      </c>
      <c r="S14" s="6">
        <v>7</v>
      </c>
      <c r="T14" s="25">
        <v>0</v>
      </c>
      <c r="U14" s="5">
        <v>8</v>
      </c>
      <c r="V14" s="18">
        <v>0</v>
      </c>
      <c r="W14" s="18">
        <f t="shared" si="0"/>
        <v>1292</v>
      </c>
      <c r="X14" s="1">
        <f t="shared" si="1"/>
        <v>23</v>
      </c>
      <c r="Y14" s="1">
        <f t="shared" si="2"/>
        <v>2</v>
      </c>
    </row>
    <row r="15" spans="1:25" x14ac:dyDescent="0.2">
      <c r="A15" s="18">
        <v>9</v>
      </c>
      <c r="B15" s="4" t="s">
        <v>28</v>
      </c>
      <c r="C15" s="18">
        <v>1188</v>
      </c>
      <c r="D15" s="18">
        <v>627</v>
      </c>
      <c r="E15" s="5">
        <v>20</v>
      </c>
      <c r="F15" s="18">
        <v>15</v>
      </c>
      <c r="G15" s="6">
        <v>7</v>
      </c>
      <c r="H15" s="16">
        <v>3</v>
      </c>
      <c r="I15" s="5">
        <v>26</v>
      </c>
      <c r="J15" s="18">
        <v>25</v>
      </c>
      <c r="K15" s="6">
        <v>0</v>
      </c>
      <c r="L15" s="16">
        <v>0</v>
      </c>
      <c r="M15" s="5">
        <v>16</v>
      </c>
      <c r="N15" s="18">
        <v>10</v>
      </c>
      <c r="O15" s="6">
        <v>5</v>
      </c>
      <c r="P15" s="18">
        <v>1</v>
      </c>
      <c r="Q15" s="5">
        <v>15</v>
      </c>
      <c r="R15" s="18">
        <v>11</v>
      </c>
      <c r="S15" s="6">
        <v>7</v>
      </c>
      <c r="T15" s="25">
        <v>0</v>
      </c>
      <c r="U15" s="5">
        <v>8</v>
      </c>
      <c r="V15" s="18">
        <v>4</v>
      </c>
      <c r="W15" s="18">
        <f t="shared" si="0"/>
        <v>1292</v>
      </c>
      <c r="X15" s="1">
        <f t="shared" si="1"/>
        <v>696</v>
      </c>
      <c r="Y15" s="1">
        <f t="shared" si="2"/>
        <v>54</v>
      </c>
    </row>
    <row r="16" spans="1:25" x14ac:dyDescent="0.2">
      <c r="A16" s="18">
        <v>10</v>
      </c>
      <c r="B16" s="4" t="s">
        <v>29</v>
      </c>
      <c r="C16" s="18">
        <v>1188</v>
      </c>
      <c r="D16" s="18">
        <v>8</v>
      </c>
      <c r="E16" s="5">
        <v>20</v>
      </c>
      <c r="F16" s="18">
        <v>0</v>
      </c>
      <c r="G16" s="6">
        <v>7</v>
      </c>
      <c r="H16" s="16">
        <v>0</v>
      </c>
      <c r="I16" s="5">
        <v>26</v>
      </c>
      <c r="J16" s="18">
        <v>11</v>
      </c>
      <c r="K16" s="6">
        <v>0</v>
      </c>
      <c r="L16" s="16">
        <v>0</v>
      </c>
      <c r="M16" s="5">
        <v>16</v>
      </c>
      <c r="N16" s="18">
        <v>0</v>
      </c>
      <c r="O16" s="6">
        <v>5</v>
      </c>
      <c r="P16" s="18">
        <v>0</v>
      </c>
      <c r="Q16" s="5">
        <v>15</v>
      </c>
      <c r="R16" s="18">
        <v>0</v>
      </c>
      <c r="S16" s="6">
        <v>7</v>
      </c>
      <c r="T16" s="25">
        <v>0</v>
      </c>
      <c r="U16" s="5">
        <v>8</v>
      </c>
      <c r="V16" s="18">
        <v>0</v>
      </c>
      <c r="W16" s="18">
        <f t="shared" si="0"/>
        <v>1292</v>
      </c>
      <c r="X16" s="1">
        <f t="shared" si="1"/>
        <v>19</v>
      </c>
      <c r="Y16" s="1">
        <f t="shared" si="2"/>
        <v>2</v>
      </c>
    </row>
    <row r="17" spans="1:25" x14ac:dyDescent="0.2">
      <c r="A17" s="18">
        <v>11</v>
      </c>
      <c r="B17" s="4" t="s">
        <v>30</v>
      </c>
      <c r="C17" s="18">
        <v>1176</v>
      </c>
      <c r="D17" s="18">
        <v>104</v>
      </c>
      <c r="E17" s="5">
        <v>20</v>
      </c>
      <c r="F17" s="18">
        <v>7</v>
      </c>
      <c r="G17" s="6">
        <v>7</v>
      </c>
      <c r="H17" s="16">
        <v>0</v>
      </c>
      <c r="I17" s="5">
        <v>26</v>
      </c>
      <c r="J17" s="18">
        <v>16</v>
      </c>
      <c r="K17" s="6">
        <v>0</v>
      </c>
      <c r="L17" s="16">
        <v>0</v>
      </c>
      <c r="M17" s="5">
        <v>16</v>
      </c>
      <c r="N17" s="18">
        <v>5</v>
      </c>
      <c r="O17" s="6">
        <v>7</v>
      </c>
      <c r="P17" s="18">
        <v>0</v>
      </c>
      <c r="Q17" s="5">
        <v>15</v>
      </c>
      <c r="R17" s="18">
        <v>4</v>
      </c>
      <c r="S17" s="6">
        <v>6</v>
      </c>
      <c r="T17" s="25">
        <v>0</v>
      </c>
      <c r="U17" s="5">
        <v>8</v>
      </c>
      <c r="V17" s="18">
        <v>3</v>
      </c>
      <c r="W17" s="18">
        <f t="shared" si="0"/>
        <v>1281</v>
      </c>
      <c r="X17" s="1">
        <f t="shared" si="1"/>
        <v>139</v>
      </c>
      <c r="Y17" s="1">
        <f t="shared" si="2"/>
        <v>11</v>
      </c>
    </row>
    <row r="18" spans="1:25" x14ac:dyDescent="0.2">
      <c r="A18" s="18">
        <v>12</v>
      </c>
      <c r="B18" s="4" t="s">
        <v>31</v>
      </c>
      <c r="C18" s="18">
        <v>1176</v>
      </c>
      <c r="D18" s="18">
        <v>13</v>
      </c>
      <c r="E18" s="5">
        <v>20</v>
      </c>
      <c r="F18" s="18">
        <v>0</v>
      </c>
      <c r="G18" s="6">
        <v>7</v>
      </c>
      <c r="H18" s="16">
        <v>0</v>
      </c>
      <c r="I18" s="5">
        <v>26</v>
      </c>
      <c r="J18" s="18">
        <v>15</v>
      </c>
      <c r="K18" s="6">
        <v>0</v>
      </c>
      <c r="L18" s="16">
        <v>0</v>
      </c>
      <c r="M18" s="5">
        <v>16</v>
      </c>
      <c r="N18" s="18">
        <v>0</v>
      </c>
      <c r="O18" s="6">
        <v>7</v>
      </c>
      <c r="P18" s="18">
        <v>0</v>
      </c>
      <c r="Q18" s="5">
        <v>15</v>
      </c>
      <c r="R18" s="18">
        <v>1</v>
      </c>
      <c r="S18" s="6">
        <v>6</v>
      </c>
      <c r="T18" s="25">
        <v>0</v>
      </c>
      <c r="U18" s="5">
        <v>8</v>
      </c>
      <c r="V18" s="18">
        <v>0</v>
      </c>
      <c r="W18" s="18">
        <f t="shared" si="0"/>
        <v>1281</v>
      </c>
      <c r="X18" s="1">
        <f t="shared" si="1"/>
        <v>29</v>
      </c>
      <c r="Y18" s="1">
        <f t="shared" si="2"/>
        <v>3</v>
      </c>
    </row>
    <row r="19" spans="1:25" x14ac:dyDescent="0.2">
      <c r="A19" s="18">
        <v>13</v>
      </c>
      <c r="B19" s="4" t="s">
        <v>32</v>
      </c>
      <c r="C19" s="18">
        <v>1176</v>
      </c>
      <c r="D19" s="18">
        <v>212</v>
      </c>
      <c r="E19" s="5">
        <v>20</v>
      </c>
      <c r="F19" s="18">
        <v>9</v>
      </c>
      <c r="G19" s="6">
        <v>7</v>
      </c>
      <c r="H19" s="16">
        <v>2</v>
      </c>
      <c r="I19" s="5">
        <v>26</v>
      </c>
      <c r="J19" s="18">
        <v>24</v>
      </c>
      <c r="K19" s="6">
        <v>0</v>
      </c>
      <c r="L19" s="16">
        <v>0</v>
      </c>
      <c r="M19" s="5">
        <v>16</v>
      </c>
      <c r="N19" s="18">
        <v>4</v>
      </c>
      <c r="O19" s="6">
        <v>7</v>
      </c>
      <c r="P19" s="18">
        <v>0</v>
      </c>
      <c r="Q19" s="5">
        <v>15</v>
      </c>
      <c r="R19" s="18">
        <v>3</v>
      </c>
      <c r="S19" s="6">
        <v>6</v>
      </c>
      <c r="T19" s="25">
        <v>0</v>
      </c>
      <c r="U19" s="5">
        <v>8</v>
      </c>
      <c r="V19" s="18">
        <v>1</v>
      </c>
      <c r="W19" s="18">
        <f t="shared" si="0"/>
        <v>1281</v>
      </c>
      <c r="X19" s="1">
        <f t="shared" si="1"/>
        <v>255</v>
      </c>
      <c r="Y19" s="1">
        <f t="shared" si="2"/>
        <v>20</v>
      </c>
    </row>
    <row r="20" spans="1:25" x14ac:dyDescent="0.2">
      <c r="A20" s="18">
        <v>14</v>
      </c>
      <c r="B20" s="4" t="s">
        <v>33</v>
      </c>
      <c r="C20" s="18">
        <v>1176</v>
      </c>
      <c r="D20" s="18">
        <v>657</v>
      </c>
      <c r="E20" s="5">
        <v>20</v>
      </c>
      <c r="F20" s="18">
        <v>13</v>
      </c>
      <c r="G20" s="6">
        <v>7</v>
      </c>
      <c r="H20" s="16">
        <v>4</v>
      </c>
      <c r="I20" s="5">
        <v>26</v>
      </c>
      <c r="J20" s="18">
        <v>24</v>
      </c>
      <c r="K20" s="6">
        <v>0</v>
      </c>
      <c r="L20" s="16">
        <v>0</v>
      </c>
      <c r="M20" s="5">
        <v>16</v>
      </c>
      <c r="N20" s="18">
        <v>16</v>
      </c>
      <c r="O20" s="6">
        <v>7</v>
      </c>
      <c r="P20" s="18">
        <v>0</v>
      </c>
      <c r="Q20" s="5">
        <v>15</v>
      </c>
      <c r="R20" s="18">
        <v>16</v>
      </c>
      <c r="S20" s="6">
        <v>6</v>
      </c>
      <c r="T20" s="25">
        <v>0</v>
      </c>
      <c r="U20" s="5">
        <v>8</v>
      </c>
      <c r="V20" s="18">
        <v>7</v>
      </c>
      <c r="W20" s="18">
        <f t="shared" si="0"/>
        <v>1281</v>
      </c>
      <c r="X20" s="1">
        <f t="shared" si="1"/>
        <v>737</v>
      </c>
      <c r="Y20" s="1">
        <f t="shared" si="2"/>
        <v>58</v>
      </c>
    </row>
    <row r="21" spans="1:25" x14ac:dyDescent="0.2">
      <c r="A21" s="18">
        <v>15</v>
      </c>
      <c r="B21" s="4" t="s">
        <v>34</v>
      </c>
      <c r="C21" s="18">
        <v>1176</v>
      </c>
      <c r="D21" s="18">
        <v>14</v>
      </c>
      <c r="E21" s="5">
        <v>20</v>
      </c>
      <c r="F21" s="18">
        <v>0</v>
      </c>
      <c r="G21" s="6">
        <v>7</v>
      </c>
      <c r="H21" s="16">
        <v>0</v>
      </c>
      <c r="I21" s="5">
        <v>26</v>
      </c>
      <c r="J21" s="18">
        <v>11</v>
      </c>
      <c r="K21" s="6">
        <v>0</v>
      </c>
      <c r="L21" s="16">
        <v>0</v>
      </c>
      <c r="M21" s="5">
        <v>16</v>
      </c>
      <c r="N21" s="18">
        <v>0</v>
      </c>
      <c r="O21" s="6">
        <v>7</v>
      </c>
      <c r="P21" s="18">
        <v>0</v>
      </c>
      <c r="Q21" s="5">
        <v>15</v>
      </c>
      <c r="R21" s="18">
        <v>0</v>
      </c>
      <c r="S21" s="6">
        <v>6</v>
      </c>
      <c r="T21" s="25">
        <v>0</v>
      </c>
      <c r="U21" s="5">
        <v>8</v>
      </c>
      <c r="V21" s="18">
        <v>0</v>
      </c>
      <c r="W21" s="18">
        <f t="shared" si="0"/>
        <v>1281</v>
      </c>
      <c r="X21" s="1">
        <f t="shared" si="1"/>
        <v>25</v>
      </c>
      <c r="Y21" s="1">
        <f t="shared" si="2"/>
        <v>2</v>
      </c>
    </row>
    <row r="22" spans="1:25" x14ac:dyDescent="0.2">
      <c r="A22" s="18">
        <v>16</v>
      </c>
      <c r="B22" s="4" t="s">
        <v>35</v>
      </c>
      <c r="C22" s="18">
        <v>1176</v>
      </c>
      <c r="D22" s="18">
        <v>31</v>
      </c>
      <c r="E22" s="5">
        <v>20</v>
      </c>
      <c r="F22" s="18">
        <v>8</v>
      </c>
      <c r="G22" s="6">
        <v>7</v>
      </c>
      <c r="H22" s="16">
        <v>2</v>
      </c>
      <c r="I22" s="5">
        <v>26</v>
      </c>
      <c r="J22" s="18">
        <v>18</v>
      </c>
      <c r="K22" s="6">
        <v>0</v>
      </c>
      <c r="L22" s="16">
        <v>0</v>
      </c>
      <c r="M22" s="5">
        <v>16</v>
      </c>
      <c r="N22" s="18">
        <v>5</v>
      </c>
      <c r="O22" s="6">
        <v>7</v>
      </c>
      <c r="P22" s="18">
        <v>0</v>
      </c>
      <c r="Q22" s="5">
        <v>15</v>
      </c>
      <c r="R22" s="18">
        <v>5</v>
      </c>
      <c r="S22" s="6">
        <v>6</v>
      </c>
      <c r="T22" s="25">
        <v>0</v>
      </c>
      <c r="U22" s="5">
        <v>8</v>
      </c>
      <c r="V22" s="18">
        <v>4</v>
      </c>
      <c r="W22" s="18">
        <f t="shared" si="0"/>
        <v>1281</v>
      </c>
      <c r="X22" s="1">
        <f t="shared" si="1"/>
        <v>73</v>
      </c>
      <c r="Y22" s="1">
        <f t="shared" si="2"/>
        <v>6</v>
      </c>
    </row>
    <row r="23" spans="1:25" x14ac:dyDescent="0.2">
      <c r="A23" s="18">
        <v>17</v>
      </c>
      <c r="B23" s="4" t="s">
        <v>36</v>
      </c>
      <c r="C23" s="18">
        <v>1176</v>
      </c>
      <c r="D23" s="18">
        <v>511</v>
      </c>
      <c r="E23" s="5">
        <v>20</v>
      </c>
      <c r="F23" s="18">
        <v>0</v>
      </c>
      <c r="G23" s="6">
        <v>7</v>
      </c>
      <c r="H23" s="16">
        <v>0</v>
      </c>
      <c r="I23" s="5">
        <v>26</v>
      </c>
      <c r="J23" s="18">
        <v>18</v>
      </c>
      <c r="K23" s="6">
        <v>0</v>
      </c>
      <c r="L23" s="16">
        <v>0</v>
      </c>
      <c r="M23" s="5">
        <v>16</v>
      </c>
      <c r="N23" s="18">
        <v>1</v>
      </c>
      <c r="O23" s="6">
        <v>7</v>
      </c>
      <c r="P23" s="18">
        <v>0</v>
      </c>
      <c r="Q23" s="5">
        <v>15</v>
      </c>
      <c r="R23" s="18">
        <v>0</v>
      </c>
      <c r="S23" s="6">
        <v>6</v>
      </c>
      <c r="T23" s="25">
        <v>0</v>
      </c>
      <c r="U23" s="5">
        <v>8</v>
      </c>
      <c r="V23" s="18">
        <v>1</v>
      </c>
      <c r="W23" s="18">
        <f t="shared" si="0"/>
        <v>1281</v>
      </c>
      <c r="X23" s="1">
        <f t="shared" si="1"/>
        <v>531</v>
      </c>
      <c r="Y23" s="1">
        <f t="shared" si="2"/>
        <v>42</v>
      </c>
    </row>
    <row r="24" spans="1:25" x14ac:dyDescent="0.2">
      <c r="A24" s="18">
        <v>18</v>
      </c>
      <c r="B24" s="4" t="s">
        <v>37</v>
      </c>
      <c r="C24" s="18">
        <v>1176</v>
      </c>
      <c r="D24" s="18">
        <v>460</v>
      </c>
      <c r="E24" s="5">
        <v>20</v>
      </c>
      <c r="F24" s="18">
        <v>15</v>
      </c>
      <c r="G24" s="6">
        <v>7</v>
      </c>
      <c r="H24" s="16">
        <v>4</v>
      </c>
      <c r="I24" s="5">
        <v>26</v>
      </c>
      <c r="J24" s="18">
        <v>23</v>
      </c>
      <c r="K24" s="6">
        <v>0</v>
      </c>
      <c r="L24" s="16">
        <v>0</v>
      </c>
      <c r="M24" s="5">
        <v>16</v>
      </c>
      <c r="N24" s="18">
        <v>13</v>
      </c>
      <c r="O24" s="6">
        <v>7</v>
      </c>
      <c r="P24" s="18">
        <v>0</v>
      </c>
      <c r="Q24" s="5">
        <v>15</v>
      </c>
      <c r="R24" s="18">
        <v>12</v>
      </c>
      <c r="S24" s="6">
        <v>6</v>
      </c>
      <c r="T24" s="25">
        <v>0</v>
      </c>
      <c r="U24" s="5">
        <v>8</v>
      </c>
      <c r="V24" s="18">
        <v>5</v>
      </c>
      <c r="W24" s="18">
        <f t="shared" si="0"/>
        <v>1281</v>
      </c>
      <c r="X24" s="1">
        <f t="shared" si="1"/>
        <v>532</v>
      </c>
      <c r="Y24" s="1">
        <f t="shared" si="2"/>
        <v>42</v>
      </c>
    </row>
    <row r="25" spans="1:25" x14ac:dyDescent="0.2">
      <c r="A25" s="18">
        <v>19</v>
      </c>
      <c r="B25" s="4" t="s">
        <v>38</v>
      </c>
      <c r="C25" s="18">
        <v>1176</v>
      </c>
      <c r="D25" s="18">
        <v>312</v>
      </c>
      <c r="E25" s="5">
        <v>20</v>
      </c>
      <c r="F25" s="18">
        <v>8</v>
      </c>
      <c r="G25" s="6">
        <v>7</v>
      </c>
      <c r="H25" s="16">
        <v>2</v>
      </c>
      <c r="I25" s="5">
        <v>26</v>
      </c>
      <c r="J25" s="18">
        <v>24</v>
      </c>
      <c r="K25" s="6">
        <v>0</v>
      </c>
      <c r="L25" s="16">
        <v>0</v>
      </c>
      <c r="M25" s="5">
        <v>16</v>
      </c>
      <c r="N25" s="18">
        <v>5</v>
      </c>
      <c r="O25" s="6">
        <v>7</v>
      </c>
      <c r="P25" s="18">
        <v>0</v>
      </c>
      <c r="Q25" s="5">
        <v>15</v>
      </c>
      <c r="R25" s="18">
        <v>5</v>
      </c>
      <c r="S25" s="6">
        <v>6</v>
      </c>
      <c r="T25" s="25">
        <v>0</v>
      </c>
      <c r="U25" s="5">
        <v>8</v>
      </c>
      <c r="V25" s="18">
        <v>3</v>
      </c>
      <c r="W25" s="18">
        <f t="shared" si="0"/>
        <v>1281</v>
      </c>
      <c r="X25" s="1">
        <f t="shared" si="1"/>
        <v>359</v>
      </c>
      <c r="Y25" s="1">
        <f t="shared" si="2"/>
        <v>29</v>
      </c>
    </row>
    <row r="26" spans="1:25" x14ac:dyDescent="0.2">
      <c r="A26" s="18">
        <v>20</v>
      </c>
      <c r="B26" s="4" t="s">
        <v>39</v>
      </c>
      <c r="C26" s="18">
        <v>1176</v>
      </c>
      <c r="D26" s="18">
        <v>326</v>
      </c>
      <c r="E26" s="5">
        <v>20</v>
      </c>
      <c r="F26" s="24">
        <v>13</v>
      </c>
      <c r="G26" s="6">
        <v>6</v>
      </c>
      <c r="H26" s="16">
        <v>5</v>
      </c>
      <c r="I26" s="5">
        <v>26</v>
      </c>
      <c r="J26" s="18">
        <v>24</v>
      </c>
      <c r="K26" s="6">
        <v>0</v>
      </c>
      <c r="L26" s="16">
        <v>0</v>
      </c>
      <c r="M26" s="5">
        <v>16</v>
      </c>
      <c r="N26" s="18">
        <v>11</v>
      </c>
      <c r="O26" s="6">
        <v>7</v>
      </c>
      <c r="P26" s="18">
        <v>0</v>
      </c>
      <c r="Q26" s="5">
        <v>15</v>
      </c>
      <c r="R26" s="18">
        <v>11</v>
      </c>
      <c r="S26" s="6">
        <v>6</v>
      </c>
      <c r="T26" s="25">
        <v>0</v>
      </c>
      <c r="U26" s="5">
        <v>8</v>
      </c>
      <c r="V26" s="18">
        <v>5</v>
      </c>
      <c r="W26" s="18">
        <f t="shared" si="0"/>
        <v>1280</v>
      </c>
      <c r="X26" s="1">
        <f t="shared" si="1"/>
        <v>395</v>
      </c>
      <c r="Y26" s="1">
        <f t="shared" si="2"/>
        <v>31</v>
      </c>
    </row>
    <row r="27" spans="1:25" x14ac:dyDescent="0.2">
      <c r="A27" s="18">
        <v>21</v>
      </c>
      <c r="B27" s="4" t="s">
        <v>40</v>
      </c>
      <c r="C27" s="18">
        <v>1183</v>
      </c>
      <c r="D27" s="18">
        <v>235</v>
      </c>
      <c r="E27" s="5">
        <v>20</v>
      </c>
      <c r="F27" s="18">
        <v>13</v>
      </c>
      <c r="G27" s="6">
        <v>6</v>
      </c>
      <c r="H27" s="16">
        <v>4</v>
      </c>
      <c r="I27" s="5">
        <v>26</v>
      </c>
      <c r="J27" s="18">
        <v>25</v>
      </c>
      <c r="K27" s="6">
        <v>0</v>
      </c>
      <c r="L27" s="16">
        <v>0</v>
      </c>
      <c r="M27" s="5">
        <v>16</v>
      </c>
      <c r="N27" s="18">
        <v>14</v>
      </c>
      <c r="O27" s="6">
        <v>5</v>
      </c>
      <c r="P27" s="18">
        <v>5</v>
      </c>
      <c r="Q27" s="5">
        <v>15</v>
      </c>
      <c r="R27" s="18">
        <v>11</v>
      </c>
      <c r="S27" s="6">
        <v>6</v>
      </c>
      <c r="T27" s="18">
        <v>4</v>
      </c>
      <c r="U27" s="5">
        <v>8</v>
      </c>
      <c r="V27" s="18">
        <v>5</v>
      </c>
      <c r="W27" s="18">
        <f t="shared" si="0"/>
        <v>1285</v>
      </c>
      <c r="X27" s="1">
        <f t="shared" si="1"/>
        <v>316</v>
      </c>
      <c r="Y27" s="1">
        <f t="shared" si="2"/>
        <v>25</v>
      </c>
    </row>
    <row r="28" spans="1:25" x14ac:dyDescent="0.2">
      <c r="A28" s="18">
        <v>22</v>
      </c>
      <c r="B28" s="4" t="s">
        <v>41</v>
      </c>
      <c r="C28" s="18">
        <v>1183</v>
      </c>
      <c r="D28" s="18">
        <v>468</v>
      </c>
      <c r="E28" s="5">
        <v>20</v>
      </c>
      <c r="F28" s="18">
        <v>13</v>
      </c>
      <c r="G28" s="6">
        <v>6</v>
      </c>
      <c r="H28" s="16">
        <v>4</v>
      </c>
      <c r="I28" s="5">
        <v>26</v>
      </c>
      <c r="J28" s="18">
        <v>25</v>
      </c>
      <c r="K28" s="6">
        <v>0</v>
      </c>
      <c r="L28" s="16">
        <v>0</v>
      </c>
      <c r="M28" s="5">
        <v>16</v>
      </c>
      <c r="N28" s="18">
        <v>15</v>
      </c>
      <c r="O28" s="6">
        <v>5</v>
      </c>
      <c r="P28" s="18">
        <v>5</v>
      </c>
      <c r="Q28" s="5">
        <v>15</v>
      </c>
      <c r="R28" s="18">
        <v>15</v>
      </c>
      <c r="S28" s="6">
        <v>6</v>
      </c>
      <c r="T28" s="23">
        <v>6</v>
      </c>
      <c r="U28" s="5">
        <v>8</v>
      </c>
      <c r="V28" s="18">
        <v>5</v>
      </c>
      <c r="W28" s="18">
        <f t="shared" si="0"/>
        <v>1285</v>
      </c>
      <c r="X28" s="1">
        <f t="shared" si="1"/>
        <v>556</v>
      </c>
      <c r="Y28" s="1">
        <f t="shared" si="2"/>
        <v>44</v>
      </c>
    </row>
    <row r="29" spans="1:25" x14ac:dyDescent="0.2">
      <c r="A29" s="18">
        <v>23</v>
      </c>
      <c r="B29" s="4" t="s">
        <v>42</v>
      </c>
      <c r="C29" s="18">
        <v>1183</v>
      </c>
      <c r="D29" s="18">
        <v>10</v>
      </c>
      <c r="E29" s="5">
        <v>20</v>
      </c>
      <c r="F29" s="18">
        <v>1</v>
      </c>
      <c r="G29" s="6">
        <v>6</v>
      </c>
      <c r="H29" s="16">
        <v>0</v>
      </c>
      <c r="I29" s="5">
        <v>26</v>
      </c>
      <c r="J29" s="18">
        <v>25</v>
      </c>
      <c r="K29" s="6">
        <v>0</v>
      </c>
      <c r="L29" s="16">
        <v>0</v>
      </c>
      <c r="M29" s="5">
        <v>16</v>
      </c>
      <c r="N29" s="18">
        <v>0</v>
      </c>
      <c r="O29" s="6">
        <v>5</v>
      </c>
      <c r="P29" s="18">
        <v>0</v>
      </c>
      <c r="Q29" s="5">
        <v>15</v>
      </c>
      <c r="R29" s="18">
        <v>0</v>
      </c>
      <c r="S29" s="6">
        <v>6</v>
      </c>
      <c r="T29" s="23">
        <v>0</v>
      </c>
      <c r="U29" s="5">
        <v>8</v>
      </c>
      <c r="V29" s="18">
        <v>0</v>
      </c>
      <c r="W29" s="18">
        <f t="shared" si="0"/>
        <v>1285</v>
      </c>
      <c r="X29" s="1">
        <f t="shared" si="1"/>
        <v>36</v>
      </c>
      <c r="Y29" s="1">
        <f t="shared" si="2"/>
        <v>3</v>
      </c>
    </row>
    <row r="30" spans="1:25" x14ac:dyDescent="0.2">
      <c r="A30" s="18">
        <v>24</v>
      </c>
      <c r="B30" s="4" t="s">
        <v>43</v>
      </c>
      <c r="C30" s="18">
        <v>1183</v>
      </c>
      <c r="D30" s="18">
        <v>82</v>
      </c>
      <c r="E30" s="5">
        <v>20</v>
      </c>
      <c r="F30" s="18">
        <v>3</v>
      </c>
      <c r="G30" s="6">
        <v>6</v>
      </c>
      <c r="H30" s="16">
        <v>0</v>
      </c>
      <c r="I30" s="5">
        <v>26</v>
      </c>
      <c r="J30" s="18">
        <v>25</v>
      </c>
      <c r="K30" s="6">
        <v>0</v>
      </c>
      <c r="L30" s="16">
        <v>0</v>
      </c>
      <c r="M30" s="5">
        <v>16</v>
      </c>
      <c r="N30" s="18">
        <v>3</v>
      </c>
      <c r="O30" s="6">
        <v>5</v>
      </c>
      <c r="P30" s="18">
        <v>2</v>
      </c>
      <c r="Q30" s="5">
        <v>15</v>
      </c>
      <c r="R30" s="18">
        <v>3</v>
      </c>
      <c r="S30" s="6">
        <v>6</v>
      </c>
      <c r="T30" s="23">
        <v>0</v>
      </c>
      <c r="U30" s="5">
        <v>8</v>
      </c>
      <c r="V30" s="18">
        <v>2</v>
      </c>
      <c r="W30" s="18">
        <f t="shared" si="0"/>
        <v>1285</v>
      </c>
      <c r="X30" s="1">
        <f t="shared" si="1"/>
        <v>120</v>
      </c>
      <c r="Y30" s="1">
        <f t="shared" si="2"/>
        <v>10</v>
      </c>
    </row>
    <row r="31" spans="1:25" x14ac:dyDescent="0.2">
      <c r="A31" s="18">
        <v>25</v>
      </c>
      <c r="B31" s="4" t="s">
        <v>44</v>
      </c>
      <c r="C31" s="18">
        <v>1183</v>
      </c>
      <c r="D31" s="18">
        <v>301</v>
      </c>
      <c r="E31" s="5">
        <v>20</v>
      </c>
      <c r="F31" s="18">
        <v>12</v>
      </c>
      <c r="G31" s="6">
        <v>6</v>
      </c>
      <c r="H31" s="16">
        <v>3</v>
      </c>
      <c r="I31" s="5">
        <v>26</v>
      </c>
      <c r="J31" s="18">
        <v>25</v>
      </c>
      <c r="K31" s="6">
        <v>0</v>
      </c>
      <c r="L31" s="16">
        <v>0</v>
      </c>
      <c r="M31" s="5">
        <v>16</v>
      </c>
      <c r="N31" s="18">
        <v>13</v>
      </c>
      <c r="O31" s="6">
        <v>5</v>
      </c>
      <c r="P31" s="18">
        <v>5</v>
      </c>
      <c r="Q31" s="5">
        <v>15</v>
      </c>
      <c r="R31" s="18">
        <v>12</v>
      </c>
      <c r="S31" s="6">
        <v>6</v>
      </c>
      <c r="T31" s="23">
        <v>2</v>
      </c>
      <c r="U31" s="5">
        <v>8</v>
      </c>
      <c r="V31" s="18">
        <v>5</v>
      </c>
      <c r="W31" s="18">
        <f t="shared" si="0"/>
        <v>1285</v>
      </c>
      <c r="X31" s="1">
        <f t="shared" si="1"/>
        <v>378</v>
      </c>
      <c r="Y31" s="1">
        <f t="shared" si="2"/>
        <v>30</v>
      </c>
    </row>
    <row r="32" spans="1:25" x14ac:dyDescent="0.2">
      <c r="A32" s="18">
        <v>26</v>
      </c>
      <c r="B32" s="4" t="s">
        <v>45</v>
      </c>
      <c r="C32" s="18">
        <v>1183</v>
      </c>
      <c r="D32" s="18">
        <v>0</v>
      </c>
      <c r="E32" s="5">
        <v>20</v>
      </c>
      <c r="F32" s="24">
        <v>4</v>
      </c>
      <c r="G32" s="6">
        <v>6</v>
      </c>
      <c r="H32" s="16">
        <v>0</v>
      </c>
      <c r="I32" s="5">
        <v>26</v>
      </c>
      <c r="J32" s="18">
        <v>25</v>
      </c>
      <c r="K32" s="6">
        <v>0</v>
      </c>
      <c r="L32" s="16">
        <v>0</v>
      </c>
      <c r="M32" s="5">
        <v>16</v>
      </c>
      <c r="N32" s="18">
        <v>3</v>
      </c>
      <c r="O32" s="6">
        <v>5</v>
      </c>
      <c r="P32" s="18">
        <v>3</v>
      </c>
      <c r="Q32" s="5">
        <v>15</v>
      </c>
      <c r="R32" s="18">
        <v>4</v>
      </c>
      <c r="S32" s="6">
        <v>6</v>
      </c>
      <c r="T32" s="23">
        <v>0</v>
      </c>
      <c r="U32" s="5">
        <v>8</v>
      </c>
      <c r="V32" s="18">
        <v>2</v>
      </c>
      <c r="W32" s="18">
        <f t="shared" si="0"/>
        <v>1285</v>
      </c>
      <c r="X32" s="1">
        <f t="shared" si="1"/>
        <v>41</v>
      </c>
      <c r="Y32" s="1">
        <f t="shared" si="2"/>
        <v>4</v>
      </c>
    </row>
    <row r="33" spans="1:25" x14ac:dyDescent="0.2">
      <c r="A33" s="18">
        <v>27</v>
      </c>
      <c r="B33" s="4" t="s">
        <v>46</v>
      </c>
      <c r="C33" s="18">
        <v>1183</v>
      </c>
      <c r="D33" s="18">
        <v>0</v>
      </c>
      <c r="E33" s="5">
        <v>20</v>
      </c>
      <c r="F33" s="18">
        <v>0</v>
      </c>
      <c r="G33" s="6">
        <v>6</v>
      </c>
      <c r="H33" s="16">
        <v>0</v>
      </c>
      <c r="I33" s="5">
        <v>26</v>
      </c>
      <c r="J33" s="18">
        <v>25</v>
      </c>
      <c r="K33" s="6">
        <v>0</v>
      </c>
      <c r="L33" s="16">
        <v>0</v>
      </c>
      <c r="M33" s="5">
        <v>16</v>
      </c>
      <c r="N33" s="18">
        <v>4</v>
      </c>
      <c r="O33" s="6">
        <v>5</v>
      </c>
      <c r="P33" s="18">
        <v>4</v>
      </c>
      <c r="Q33" s="5">
        <v>15</v>
      </c>
      <c r="R33" s="18">
        <v>0</v>
      </c>
      <c r="S33" s="6">
        <v>6</v>
      </c>
      <c r="T33" s="23">
        <v>0</v>
      </c>
      <c r="U33" s="5">
        <v>8</v>
      </c>
      <c r="V33" s="18">
        <v>1</v>
      </c>
      <c r="W33" s="18">
        <f t="shared" si="0"/>
        <v>1285</v>
      </c>
      <c r="X33" s="1">
        <f t="shared" si="1"/>
        <v>34</v>
      </c>
      <c r="Y33" s="1">
        <f t="shared" si="2"/>
        <v>3</v>
      </c>
    </row>
    <row r="34" spans="1:25" x14ac:dyDescent="0.2">
      <c r="A34" s="18">
        <v>28</v>
      </c>
      <c r="B34" s="4" t="s">
        <v>47</v>
      </c>
      <c r="C34" s="18">
        <v>1183</v>
      </c>
      <c r="D34" s="18">
        <v>216</v>
      </c>
      <c r="E34" s="5">
        <v>20</v>
      </c>
      <c r="F34" s="1">
        <v>9</v>
      </c>
      <c r="G34" s="6">
        <v>6</v>
      </c>
      <c r="H34" s="16">
        <v>3</v>
      </c>
      <c r="I34" s="5">
        <v>26</v>
      </c>
      <c r="J34" s="18">
        <v>25</v>
      </c>
      <c r="K34" s="6">
        <v>0</v>
      </c>
      <c r="L34" s="16">
        <v>0</v>
      </c>
      <c r="M34" s="5">
        <v>16</v>
      </c>
      <c r="N34" s="18">
        <v>7</v>
      </c>
      <c r="O34" s="6">
        <v>5</v>
      </c>
      <c r="P34" s="18">
        <v>4</v>
      </c>
      <c r="Q34" s="5">
        <v>15</v>
      </c>
      <c r="R34" s="18">
        <v>7</v>
      </c>
      <c r="S34" s="6">
        <v>6</v>
      </c>
      <c r="T34" s="23">
        <v>2</v>
      </c>
      <c r="U34" s="5">
        <v>8</v>
      </c>
      <c r="V34" s="18">
        <v>2</v>
      </c>
      <c r="W34" s="18">
        <f t="shared" si="0"/>
        <v>1285</v>
      </c>
      <c r="X34" s="1">
        <f t="shared" si="1"/>
        <v>275</v>
      </c>
      <c r="Y34" s="1">
        <f t="shared" si="2"/>
        <v>22</v>
      </c>
    </row>
    <row r="35" spans="1:25" x14ac:dyDescent="0.2">
      <c r="A35" s="18">
        <v>29</v>
      </c>
      <c r="B35" s="4" t="s">
        <v>48</v>
      </c>
      <c r="C35" s="18">
        <v>1183</v>
      </c>
      <c r="D35" s="18">
        <v>74</v>
      </c>
      <c r="E35" s="5">
        <v>20</v>
      </c>
      <c r="F35" s="1">
        <v>2</v>
      </c>
      <c r="G35" s="6">
        <v>6</v>
      </c>
      <c r="H35" s="16">
        <v>0</v>
      </c>
      <c r="I35" s="5">
        <v>26</v>
      </c>
      <c r="J35" s="18">
        <v>25</v>
      </c>
      <c r="K35" s="6">
        <v>0</v>
      </c>
      <c r="L35" s="16">
        <v>0</v>
      </c>
      <c r="M35" s="5">
        <v>16</v>
      </c>
      <c r="N35" s="18">
        <v>4</v>
      </c>
      <c r="O35" s="6">
        <v>5</v>
      </c>
      <c r="P35" s="18">
        <v>3</v>
      </c>
      <c r="Q35" s="5">
        <v>15</v>
      </c>
      <c r="R35" s="18">
        <v>2</v>
      </c>
      <c r="S35" s="6">
        <v>6</v>
      </c>
      <c r="T35" s="23">
        <v>0</v>
      </c>
      <c r="U35" s="5">
        <v>8</v>
      </c>
      <c r="V35" s="18">
        <v>2</v>
      </c>
      <c r="W35" s="18">
        <f t="shared" si="0"/>
        <v>1285</v>
      </c>
      <c r="X35" s="1">
        <f t="shared" si="1"/>
        <v>112</v>
      </c>
      <c r="Y35" s="1">
        <f t="shared" si="2"/>
        <v>9</v>
      </c>
    </row>
    <row r="36" spans="1:25" x14ac:dyDescent="0.2">
      <c r="A36" s="18">
        <v>30</v>
      </c>
      <c r="B36" s="4" t="s">
        <v>49</v>
      </c>
      <c r="C36" s="18">
        <v>1183</v>
      </c>
      <c r="D36" s="18">
        <v>656</v>
      </c>
      <c r="E36" s="5">
        <v>20</v>
      </c>
      <c r="F36" s="1">
        <v>10</v>
      </c>
      <c r="G36" s="6">
        <v>6</v>
      </c>
      <c r="H36" s="16">
        <v>3</v>
      </c>
      <c r="I36" s="5">
        <v>26</v>
      </c>
      <c r="J36" s="1">
        <v>25</v>
      </c>
      <c r="K36" s="6">
        <v>0</v>
      </c>
      <c r="L36" s="16">
        <v>0</v>
      </c>
      <c r="M36" s="5">
        <v>16</v>
      </c>
      <c r="N36" s="18">
        <v>11</v>
      </c>
      <c r="O36" s="6">
        <v>5</v>
      </c>
      <c r="P36" s="18">
        <v>5</v>
      </c>
      <c r="Q36" s="5">
        <v>15</v>
      </c>
      <c r="R36" s="18">
        <v>11</v>
      </c>
      <c r="S36" s="6">
        <v>6</v>
      </c>
      <c r="T36" s="23">
        <v>0</v>
      </c>
      <c r="U36" s="5">
        <v>8</v>
      </c>
      <c r="V36" s="1">
        <v>3</v>
      </c>
      <c r="W36" s="18">
        <f t="shared" si="0"/>
        <v>1285</v>
      </c>
      <c r="X36" s="1">
        <f t="shared" si="1"/>
        <v>724</v>
      </c>
      <c r="Y36" s="1">
        <f t="shared" si="2"/>
        <v>57</v>
      </c>
    </row>
    <row r="37" spans="1:25" x14ac:dyDescent="0.2">
      <c r="A37" s="18">
        <v>31</v>
      </c>
      <c r="B37" s="4" t="s">
        <v>50</v>
      </c>
      <c r="C37" s="18">
        <v>1176</v>
      </c>
      <c r="D37" s="18">
        <v>800</v>
      </c>
      <c r="E37" s="5">
        <v>20</v>
      </c>
      <c r="F37" s="18">
        <v>12</v>
      </c>
      <c r="G37" s="6">
        <v>5</v>
      </c>
      <c r="H37" s="16">
        <v>4</v>
      </c>
      <c r="I37" s="5">
        <v>26</v>
      </c>
      <c r="J37" s="18">
        <v>25</v>
      </c>
      <c r="K37" s="6">
        <v>0</v>
      </c>
      <c r="L37" s="16">
        <v>0</v>
      </c>
      <c r="M37" s="5">
        <v>16</v>
      </c>
      <c r="N37" s="18">
        <v>14</v>
      </c>
      <c r="O37" s="6">
        <v>6</v>
      </c>
      <c r="P37" s="18">
        <v>3</v>
      </c>
      <c r="Q37" s="5">
        <v>15</v>
      </c>
      <c r="R37" s="18">
        <v>12</v>
      </c>
      <c r="S37" s="6">
        <v>6</v>
      </c>
      <c r="T37" s="18">
        <v>3</v>
      </c>
      <c r="U37" s="5">
        <v>8</v>
      </c>
      <c r="V37" s="18">
        <v>5</v>
      </c>
      <c r="W37" s="18">
        <f t="shared" si="0"/>
        <v>1278</v>
      </c>
      <c r="X37" s="1">
        <f t="shared" si="1"/>
        <v>878</v>
      </c>
      <c r="Y37" s="1">
        <f t="shared" si="2"/>
        <v>69</v>
      </c>
    </row>
    <row r="38" spans="1:25" x14ac:dyDescent="0.2">
      <c r="A38" s="18">
        <v>32</v>
      </c>
      <c r="B38" s="4" t="s">
        <v>51</v>
      </c>
      <c r="C38" s="18">
        <v>1176</v>
      </c>
      <c r="D38" s="18">
        <v>65</v>
      </c>
      <c r="E38" s="5">
        <v>20</v>
      </c>
      <c r="F38" s="18">
        <v>1</v>
      </c>
      <c r="G38" s="6">
        <v>5</v>
      </c>
      <c r="H38" s="16">
        <v>0</v>
      </c>
      <c r="I38" s="5">
        <v>26</v>
      </c>
      <c r="J38" s="18">
        <v>25</v>
      </c>
      <c r="K38" s="6">
        <v>0</v>
      </c>
      <c r="L38" s="16">
        <v>0</v>
      </c>
      <c r="M38" s="5">
        <v>16</v>
      </c>
      <c r="N38" s="18">
        <v>0</v>
      </c>
      <c r="O38" s="6">
        <v>6</v>
      </c>
      <c r="P38" s="22">
        <v>0</v>
      </c>
      <c r="Q38" s="5">
        <v>15</v>
      </c>
      <c r="R38" s="18">
        <v>1</v>
      </c>
      <c r="S38" s="6">
        <v>6</v>
      </c>
      <c r="T38" s="18">
        <v>0</v>
      </c>
      <c r="U38" s="5">
        <v>8</v>
      </c>
      <c r="V38" s="18">
        <v>0</v>
      </c>
      <c r="W38" s="18">
        <f t="shared" si="0"/>
        <v>1278</v>
      </c>
      <c r="X38" s="1">
        <f t="shared" si="1"/>
        <v>92</v>
      </c>
      <c r="Y38" s="1">
        <f t="shared" si="2"/>
        <v>8</v>
      </c>
    </row>
    <row r="39" spans="1:25" x14ac:dyDescent="0.2">
      <c r="A39" s="18">
        <v>33</v>
      </c>
      <c r="B39" s="4" t="s">
        <v>52</v>
      </c>
      <c r="C39" s="18">
        <v>1176</v>
      </c>
      <c r="D39" s="18">
        <v>62</v>
      </c>
      <c r="E39" s="5">
        <v>20</v>
      </c>
      <c r="F39" s="18">
        <v>5</v>
      </c>
      <c r="G39" s="6">
        <v>5</v>
      </c>
      <c r="H39" s="16">
        <v>0</v>
      </c>
      <c r="I39" s="5">
        <v>26</v>
      </c>
      <c r="J39" s="18">
        <v>26</v>
      </c>
      <c r="K39" s="6">
        <v>0</v>
      </c>
      <c r="L39" s="16">
        <v>0</v>
      </c>
      <c r="M39" s="5">
        <v>16</v>
      </c>
      <c r="N39" s="18">
        <v>0</v>
      </c>
      <c r="O39" s="6">
        <v>6</v>
      </c>
      <c r="P39" s="22">
        <v>0</v>
      </c>
      <c r="Q39" s="5">
        <v>15</v>
      </c>
      <c r="R39" s="18">
        <v>1</v>
      </c>
      <c r="S39" s="6">
        <v>6</v>
      </c>
      <c r="T39" s="18">
        <v>0</v>
      </c>
      <c r="U39" s="5">
        <v>8</v>
      </c>
      <c r="V39" s="18">
        <v>1</v>
      </c>
      <c r="W39" s="18">
        <f t="shared" si="0"/>
        <v>1278</v>
      </c>
      <c r="X39" s="1">
        <f t="shared" si="1"/>
        <v>95</v>
      </c>
      <c r="Y39" s="1">
        <f t="shared" si="2"/>
        <v>8</v>
      </c>
    </row>
    <row r="40" spans="1:25" x14ac:dyDescent="0.2">
      <c r="A40" s="18">
        <v>34</v>
      </c>
      <c r="B40" s="4" t="s">
        <v>53</v>
      </c>
      <c r="C40" s="18">
        <v>1176</v>
      </c>
      <c r="D40" s="18">
        <v>403</v>
      </c>
      <c r="E40" s="5">
        <v>20</v>
      </c>
      <c r="F40" s="18">
        <v>8</v>
      </c>
      <c r="G40" s="6">
        <v>5</v>
      </c>
      <c r="H40" s="16">
        <v>2</v>
      </c>
      <c r="I40" s="5">
        <v>26</v>
      </c>
      <c r="J40" s="18">
        <v>24</v>
      </c>
      <c r="K40" s="6">
        <v>0</v>
      </c>
      <c r="L40" s="16">
        <v>0</v>
      </c>
      <c r="M40" s="5">
        <v>16</v>
      </c>
      <c r="N40" s="18">
        <v>3</v>
      </c>
      <c r="O40" s="6">
        <v>6</v>
      </c>
      <c r="P40" s="22">
        <v>0</v>
      </c>
      <c r="Q40" s="5">
        <v>15</v>
      </c>
      <c r="R40" s="18">
        <v>8</v>
      </c>
      <c r="S40" s="6">
        <v>6</v>
      </c>
      <c r="T40" s="18">
        <v>2</v>
      </c>
      <c r="U40" s="5">
        <v>8</v>
      </c>
      <c r="V40" s="18">
        <v>1</v>
      </c>
      <c r="W40" s="18">
        <f t="shared" si="0"/>
        <v>1278</v>
      </c>
      <c r="X40" s="1">
        <f t="shared" si="1"/>
        <v>451</v>
      </c>
      <c r="Y40" s="1">
        <f t="shared" si="2"/>
        <v>36</v>
      </c>
    </row>
    <row r="41" spans="1:25" x14ac:dyDescent="0.2">
      <c r="A41" s="18">
        <v>35</v>
      </c>
      <c r="B41" s="4" t="s">
        <v>54</v>
      </c>
      <c r="C41" s="18">
        <v>1176</v>
      </c>
      <c r="D41" s="18">
        <v>445</v>
      </c>
      <c r="E41" s="5">
        <v>20</v>
      </c>
      <c r="F41" s="18">
        <v>10</v>
      </c>
      <c r="G41" s="6">
        <v>5</v>
      </c>
      <c r="H41" s="16">
        <v>3</v>
      </c>
      <c r="I41" s="5">
        <v>26</v>
      </c>
      <c r="J41" s="18">
        <v>25</v>
      </c>
      <c r="K41" s="6">
        <v>0</v>
      </c>
      <c r="L41" s="16">
        <v>0</v>
      </c>
      <c r="M41" s="5">
        <v>16</v>
      </c>
      <c r="N41" s="18">
        <v>12</v>
      </c>
      <c r="O41" s="6">
        <v>6</v>
      </c>
      <c r="P41" s="22">
        <v>1</v>
      </c>
      <c r="Q41" s="5">
        <v>15</v>
      </c>
      <c r="R41" s="18">
        <v>11</v>
      </c>
      <c r="S41" s="6">
        <v>6</v>
      </c>
      <c r="T41" s="18">
        <v>0</v>
      </c>
      <c r="U41" s="5">
        <v>8</v>
      </c>
      <c r="V41" s="18">
        <v>3</v>
      </c>
      <c r="W41" s="18">
        <f t="shared" si="0"/>
        <v>1278</v>
      </c>
      <c r="X41" s="1">
        <f t="shared" si="1"/>
        <v>510</v>
      </c>
      <c r="Y41" s="1">
        <f t="shared" si="2"/>
        <v>40</v>
      </c>
    </row>
    <row r="42" spans="1:25" x14ac:dyDescent="0.2">
      <c r="A42" s="18">
        <v>36</v>
      </c>
      <c r="B42" s="4" t="s">
        <v>55</v>
      </c>
      <c r="C42" s="18">
        <v>1176</v>
      </c>
      <c r="D42" s="18">
        <v>553</v>
      </c>
      <c r="E42" s="5">
        <v>20</v>
      </c>
      <c r="F42" s="18">
        <v>10</v>
      </c>
      <c r="G42" s="6">
        <v>5</v>
      </c>
      <c r="H42" s="16">
        <v>4</v>
      </c>
      <c r="I42" s="5">
        <v>26</v>
      </c>
      <c r="J42" s="18">
        <v>25</v>
      </c>
      <c r="K42" s="6">
        <v>0</v>
      </c>
      <c r="L42" s="16">
        <v>0</v>
      </c>
      <c r="M42" s="5">
        <v>16</v>
      </c>
      <c r="N42" s="18">
        <v>11</v>
      </c>
      <c r="O42" s="6">
        <v>6</v>
      </c>
      <c r="P42" s="22">
        <v>4</v>
      </c>
      <c r="Q42" s="5">
        <v>15</v>
      </c>
      <c r="R42" s="18">
        <v>8</v>
      </c>
      <c r="S42" s="6">
        <v>6</v>
      </c>
      <c r="T42" s="18">
        <v>2</v>
      </c>
      <c r="U42" s="5">
        <v>8</v>
      </c>
      <c r="V42" s="18">
        <v>4</v>
      </c>
      <c r="W42" s="18">
        <f t="shared" si="0"/>
        <v>1278</v>
      </c>
      <c r="X42" s="1">
        <f t="shared" si="1"/>
        <v>621</v>
      </c>
      <c r="Y42" s="1">
        <f t="shared" si="2"/>
        <v>49</v>
      </c>
    </row>
    <row r="43" spans="1:25" x14ac:dyDescent="0.2">
      <c r="A43" s="18">
        <v>37</v>
      </c>
      <c r="B43" s="4" t="s">
        <v>56</v>
      </c>
      <c r="C43" s="18">
        <v>1176</v>
      </c>
      <c r="D43" s="18">
        <v>465</v>
      </c>
      <c r="E43" s="5">
        <v>20</v>
      </c>
      <c r="F43" s="18">
        <v>5</v>
      </c>
      <c r="G43" s="6">
        <v>5</v>
      </c>
      <c r="H43" s="16">
        <v>2</v>
      </c>
      <c r="I43" s="5">
        <v>26</v>
      </c>
      <c r="J43" s="18">
        <v>24</v>
      </c>
      <c r="K43" s="6">
        <v>0</v>
      </c>
      <c r="L43" s="16">
        <v>0</v>
      </c>
      <c r="M43" s="5">
        <v>16</v>
      </c>
      <c r="N43" s="18">
        <v>3</v>
      </c>
      <c r="O43" s="6">
        <v>6</v>
      </c>
      <c r="P43" s="22">
        <v>0</v>
      </c>
      <c r="Q43" s="5">
        <v>15</v>
      </c>
      <c r="R43" s="18">
        <v>2</v>
      </c>
      <c r="S43" s="6">
        <v>6</v>
      </c>
      <c r="T43" s="18">
        <v>0</v>
      </c>
      <c r="U43" s="5">
        <v>8</v>
      </c>
      <c r="V43" s="18">
        <v>1</v>
      </c>
      <c r="W43" s="18">
        <f t="shared" si="0"/>
        <v>1278</v>
      </c>
      <c r="X43" s="1">
        <f t="shared" si="1"/>
        <v>502</v>
      </c>
      <c r="Y43" s="1">
        <f t="shared" si="2"/>
        <v>40</v>
      </c>
    </row>
    <row r="44" spans="1:25" x14ac:dyDescent="0.2">
      <c r="A44" s="18">
        <v>38</v>
      </c>
      <c r="B44" s="4" t="s">
        <v>57</v>
      </c>
      <c r="C44" s="18">
        <v>1176</v>
      </c>
      <c r="D44" s="18">
        <v>343</v>
      </c>
      <c r="E44" s="5">
        <v>20</v>
      </c>
      <c r="F44" s="18">
        <v>9</v>
      </c>
      <c r="G44" s="6">
        <v>5</v>
      </c>
      <c r="H44" s="16">
        <v>3</v>
      </c>
      <c r="I44" s="5">
        <v>26</v>
      </c>
      <c r="J44" s="18">
        <v>24</v>
      </c>
      <c r="K44" s="6">
        <v>0</v>
      </c>
      <c r="L44" s="16">
        <v>0</v>
      </c>
      <c r="M44" s="5">
        <v>16</v>
      </c>
      <c r="N44" s="18">
        <v>9</v>
      </c>
      <c r="O44" s="6">
        <v>6</v>
      </c>
      <c r="P44" s="22">
        <v>2</v>
      </c>
      <c r="Q44" s="5">
        <v>15</v>
      </c>
      <c r="R44" s="18">
        <v>8</v>
      </c>
      <c r="S44" s="6">
        <v>6</v>
      </c>
      <c r="T44" s="18">
        <v>0</v>
      </c>
      <c r="U44" s="5">
        <v>8</v>
      </c>
      <c r="V44" s="18">
        <v>3</v>
      </c>
      <c r="W44" s="18">
        <f t="shared" si="0"/>
        <v>1278</v>
      </c>
      <c r="X44" s="1">
        <f t="shared" si="1"/>
        <v>401</v>
      </c>
      <c r="Y44" s="1">
        <f t="shared" si="2"/>
        <v>32</v>
      </c>
    </row>
    <row r="45" spans="1:25" x14ac:dyDescent="0.2">
      <c r="A45" s="18">
        <v>39</v>
      </c>
      <c r="B45" s="4" t="s">
        <v>58</v>
      </c>
      <c r="C45" s="18">
        <v>1176</v>
      </c>
      <c r="D45" s="18">
        <v>13</v>
      </c>
      <c r="E45" s="5">
        <v>20</v>
      </c>
      <c r="F45" s="18">
        <v>0</v>
      </c>
      <c r="G45" s="6">
        <v>5</v>
      </c>
      <c r="H45" s="16">
        <v>0</v>
      </c>
      <c r="I45" s="5">
        <v>26</v>
      </c>
      <c r="J45" s="18">
        <v>20</v>
      </c>
      <c r="K45" s="6">
        <v>0</v>
      </c>
      <c r="L45" s="16">
        <v>0</v>
      </c>
      <c r="M45" s="5">
        <v>16</v>
      </c>
      <c r="N45" s="18">
        <v>0</v>
      </c>
      <c r="O45" s="6">
        <v>6</v>
      </c>
      <c r="P45" s="22">
        <v>0</v>
      </c>
      <c r="Q45" s="5">
        <v>15</v>
      </c>
      <c r="R45" s="18">
        <v>0</v>
      </c>
      <c r="S45" s="6">
        <v>6</v>
      </c>
      <c r="T45" s="18">
        <v>0</v>
      </c>
      <c r="U45" s="5">
        <v>8</v>
      </c>
      <c r="V45" s="18">
        <v>1</v>
      </c>
      <c r="W45" s="18">
        <f t="shared" si="0"/>
        <v>1278</v>
      </c>
      <c r="X45" s="1">
        <f t="shared" si="1"/>
        <v>34</v>
      </c>
      <c r="Y45" s="1">
        <f t="shared" si="2"/>
        <v>3</v>
      </c>
    </row>
    <row r="46" spans="1:25" x14ac:dyDescent="0.2">
      <c r="A46" s="18">
        <v>40</v>
      </c>
      <c r="B46" s="4" t="s">
        <v>59</v>
      </c>
      <c r="C46" s="18">
        <v>1176</v>
      </c>
      <c r="D46" s="18">
        <v>152</v>
      </c>
      <c r="E46" s="5">
        <v>20</v>
      </c>
      <c r="F46" s="18">
        <v>9</v>
      </c>
      <c r="G46" s="6">
        <v>5</v>
      </c>
      <c r="H46" s="16">
        <v>3</v>
      </c>
      <c r="I46" s="5">
        <v>26</v>
      </c>
      <c r="J46" s="18">
        <v>24</v>
      </c>
      <c r="K46" s="6">
        <v>0</v>
      </c>
      <c r="L46" s="16">
        <v>0</v>
      </c>
      <c r="M46" s="5">
        <v>16</v>
      </c>
      <c r="N46" s="18">
        <v>6</v>
      </c>
      <c r="O46" s="6">
        <v>6</v>
      </c>
      <c r="P46" s="22">
        <v>5</v>
      </c>
      <c r="Q46" s="5">
        <v>15</v>
      </c>
      <c r="R46" s="18">
        <v>7</v>
      </c>
      <c r="S46" s="6">
        <v>6</v>
      </c>
      <c r="T46" s="18">
        <v>2</v>
      </c>
      <c r="U46" s="5">
        <v>8</v>
      </c>
      <c r="V46" s="18">
        <v>3</v>
      </c>
      <c r="W46" s="18">
        <f t="shared" si="0"/>
        <v>1278</v>
      </c>
      <c r="X46" s="1">
        <f t="shared" si="1"/>
        <v>211</v>
      </c>
      <c r="Y46" s="1">
        <f t="shared" si="2"/>
        <v>17</v>
      </c>
    </row>
    <row r="47" spans="1:25" x14ac:dyDescent="0.2">
      <c r="A47" s="18">
        <v>41</v>
      </c>
      <c r="B47" s="4" t="s">
        <v>60</v>
      </c>
      <c r="C47" s="18">
        <v>1176</v>
      </c>
      <c r="D47" s="18">
        <v>1</v>
      </c>
      <c r="E47" s="5">
        <v>20</v>
      </c>
      <c r="F47" s="18">
        <v>0</v>
      </c>
      <c r="G47" s="6">
        <v>5</v>
      </c>
      <c r="H47" s="16">
        <v>0</v>
      </c>
      <c r="I47" s="5">
        <v>26</v>
      </c>
      <c r="J47" s="18">
        <v>25</v>
      </c>
      <c r="K47" s="6">
        <v>0</v>
      </c>
      <c r="L47" s="16">
        <v>0</v>
      </c>
      <c r="M47" s="5">
        <v>16</v>
      </c>
      <c r="N47" s="18">
        <v>0</v>
      </c>
      <c r="O47" s="6">
        <v>6</v>
      </c>
      <c r="P47" s="22">
        <v>0</v>
      </c>
      <c r="Q47" s="5">
        <v>15</v>
      </c>
      <c r="R47" s="18">
        <v>0</v>
      </c>
      <c r="S47" s="6">
        <v>6</v>
      </c>
      <c r="T47" s="18">
        <v>0</v>
      </c>
      <c r="U47" s="5">
        <v>8</v>
      </c>
      <c r="V47" s="18">
        <v>0</v>
      </c>
      <c r="W47" s="18">
        <f t="shared" si="0"/>
        <v>1278</v>
      </c>
      <c r="X47" s="1">
        <f t="shared" si="1"/>
        <v>26</v>
      </c>
      <c r="Y47" s="1">
        <f t="shared" si="2"/>
        <v>3</v>
      </c>
    </row>
    <row r="48" spans="1:25" x14ac:dyDescent="0.2">
      <c r="A48" s="18">
        <v>42</v>
      </c>
      <c r="B48" s="4" t="s">
        <v>61</v>
      </c>
      <c r="C48" s="18">
        <v>1176</v>
      </c>
      <c r="D48" s="18">
        <v>708</v>
      </c>
      <c r="E48" s="5">
        <v>20</v>
      </c>
      <c r="F48" s="18">
        <v>14</v>
      </c>
      <c r="G48" s="6">
        <v>5</v>
      </c>
      <c r="H48" s="16">
        <v>4</v>
      </c>
      <c r="I48" s="5">
        <v>26</v>
      </c>
      <c r="J48" s="18">
        <v>25</v>
      </c>
      <c r="K48" s="6">
        <v>0</v>
      </c>
      <c r="L48" s="16">
        <v>0</v>
      </c>
      <c r="M48" s="5">
        <v>16</v>
      </c>
      <c r="N48" s="18">
        <v>16</v>
      </c>
      <c r="O48" s="6">
        <v>6</v>
      </c>
      <c r="P48" s="22">
        <v>6</v>
      </c>
      <c r="Q48" s="5">
        <v>15</v>
      </c>
      <c r="R48" s="18">
        <v>14</v>
      </c>
      <c r="S48" s="6">
        <v>6</v>
      </c>
      <c r="T48" s="18">
        <v>5</v>
      </c>
      <c r="U48" s="5">
        <v>8</v>
      </c>
      <c r="V48" s="18">
        <v>6</v>
      </c>
      <c r="W48" s="18">
        <f t="shared" si="0"/>
        <v>1278</v>
      </c>
      <c r="X48" s="1">
        <f t="shared" si="1"/>
        <v>798</v>
      </c>
      <c r="Y48" s="1">
        <f t="shared" si="2"/>
        <v>63</v>
      </c>
    </row>
    <row r="49" spans="1:25" x14ac:dyDescent="0.2">
      <c r="A49" s="7"/>
      <c r="B49" s="8"/>
      <c r="C49" s="8"/>
      <c r="D49" s="8"/>
      <c r="E49" s="9"/>
      <c r="F49" s="10"/>
      <c r="G49" s="11"/>
      <c r="H49" s="8"/>
      <c r="I49" s="8"/>
      <c r="J49" s="8"/>
      <c r="K49" s="8"/>
      <c r="L49" s="8"/>
      <c r="M49" s="7"/>
      <c r="N49" s="7"/>
      <c r="O49" s="7"/>
      <c r="P49" s="12"/>
      <c r="Q49" s="7"/>
      <c r="R49" s="7"/>
      <c r="S49" s="7"/>
      <c r="T49" s="7"/>
      <c r="U49" s="7"/>
      <c r="V49" s="13"/>
      <c r="W49" s="8"/>
      <c r="X49" s="8"/>
      <c r="Y49" s="8"/>
    </row>
    <row r="50" spans="1:25" x14ac:dyDescent="0.2">
      <c r="A50" s="17"/>
      <c r="B50" s="14"/>
      <c r="C50" s="8"/>
      <c r="D50" s="8"/>
      <c r="E50" s="9"/>
      <c r="F50" s="10"/>
      <c r="G50" s="9"/>
      <c r="H50" s="8"/>
      <c r="I50" s="8"/>
      <c r="J50" s="8"/>
      <c r="K50" s="8"/>
      <c r="L50" s="8"/>
      <c r="M50" s="7"/>
      <c r="N50" s="7"/>
      <c r="O50" s="7"/>
      <c r="P50" s="12"/>
      <c r="Q50" s="7"/>
      <c r="R50" s="7"/>
      <c r="S50" s="7"/>
      <c r="T50" s="7"/>
      <c r="U50" s="7"/>
      <c r="V50" s="57" t="s">
        <v>62</v>
      </c>
      <c r="W50" s="57"/>
      <c r="X50" s="57"/>
      <c r="Y50" s="15">
        <f>COUNTIF(Y7:Y49,"&gt;74")</f>
        <v>0</v>
      </c>
    </row>
    <row r="51" spans="1:25" x14ac:dyDescent="0.2">
      <c r="A51" s="17"/>
      <c r="B51" s="14"/>
      <c r="C51" s="8"/>
      <c r="D51" s="8"/>
      <c r="E51" s="9"/>
      <c r="F51" s="10"/>
      <c r="G51" s="9"/>
      <c r="H51" s="8"/>
      <c r="I51" s="8"/>
      <c r="J51" s="8"/>
      <c r="K51" s="8"/>
      <c r="L51" s="8"/>
      <c r="M51" s="7"/>
      <c r="N51" s="7"/>
      <c r="O51" s="7"/>
      <c r="P51" s="12"/>
      <c r="Q51" s="7"/>
      <c r="R51" s="7"/>
      <c r="S51" s="7"/>
      <c r="T51" s="7"/>
      <c r="U51" s="7"/>
      <c r="V51" s="57" t="s">
        <v>63</v>
      </c>
      <c r="W51" s="57"/>
      <c r="X51" s="57"/>
      <c r="Y51" s="15">
        <f>COUNTIFS(Y7:Y49,"&gt;70",Y7:Y49,"&lt;75")</f>
        <v>0</v>
      </c>
    </row>
    <row r="52" spans="1:25" x14ac:dyDescent="0.2">
      <c r="A52" s="17"/>
      <c r="B52" s="14"/>
      <c r="C52" s="8"/>
      <c r="D52" s="8"/>
      <c r="E52" s="9"/>
      <c r="F52" s="10"/>
      <c r="G52" s="9"/>
      <c r="H52" s="8"/>
      <c r="I52" s="8"/>
      <c r="J52" s="8"/>
      <c r="K52" s="8"/>
      <c r="L52" s="8"/>
      <c r="M52" s="7"/>
      <c r="N52" s="7"/>
      <c r="O52" s="7"/>
      <c r="P52" s="12"/>
      <c r="Q52" s="7"/>
      <c r="R52" s="7"/>
      <c r="S52" s="7"/>
      <c r="T52" s="7"/>
      <c r="U52" s="7"/>
      <c r="V52" s="57" t="s">
        <v>64</v>
      </c>
      <c r="W52" s="57"/>
      <c r="X52" s="57"/>
      <c r="Y52" s="15">
        <f>COUNTIFS(Y7:Y49,"&gt;60",Y7:Y49,"&lt;71")</f>
        <v>2</v>
      </c>
    </row>
    <row r="53" spans="1:25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7"/>
      <c r="N53" s="7"/>
      <c r="O53" s="7"/>
      <c r="P53" s="12"/>
      <c r="Q53" s="7"/>
      <c r="R53" s="7"/>
      <c r="S53" s="7"/>
      <c r="T53" s="7"/>
      <c r="U53" s="7"/>
      <c r="V53" s="17"/>
      <c r="W53" s="17"/>
      <c r="X53" s="17" t="s">
        <v>65</v>
      </c>
      <c r="Y53" s="15">
        <f>COUNTIFS(Y7:Y49,"&gt;50",Y7:Y49,"&lt;61")</f>
        <v>3</v>
      </c>
    </row>
    <row r="54" spans="1:25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7"/>
      <c r="N54" s="7"/>
      <c r="O54" s="7"/>
      <c r="P54" s="12"/>
      <c r="Q54" s="7"/>
      <c r="R54" s="7"/>
      <c r="S54" s="7"/>
      <c r="T54" s="7"/>
      <c r="U54" s="7"/>
      <c r="V54" s="17"/>
      <c r="W54" s="17"/>
      <c r="X54" s="17" t="s">
        <v>66</v>
      </c>
      <c r="Y54" s="15">
        <f>COUNTIFS(Y7:Y49,"&gt;40",Y7:Y49,"&lt;51")</f>
        <v>4</v>
      </c>
    </row>
    <row r="55" spans="1:25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7"/>
      <c r="N55" s="7"/>
      <c r="O55" s="7"/>
      <c r="P55" s="12"/>
      <c r="Q55" s="7"/>
      <c r="R55" s="7"/>
      <c r="S55" s="7"/>
      <c r="T55" s="7"/>
      <c r="U55" s="7"/>
      <c r="V55" s="17"/>
      <c r="W55" s="17"/>
      <c r="X55" s="17" t="s">
        <v>67</v>
      </c>
      <c r="Y55" s="15">
        <f>COUNTIFS(Y7:Y49,"&gt;30",Y7:Y49,"&lt;41")</f>
        <v>5</v>
      </c>
    </row>
    <row r="56" spans="1:25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7"/>
      <c r="N56" s="7"/>
      <c r="O56" s="7"/>
      <c r="P56" s="12"/>
      <c r="Q56" s="7"/>
      <c r="R56" s="7"/>
      <c r="S56" s="7"/>
      <c r="T56" s="7"/>
      <c r="U56" s="7"/>
      <c r="V56" s="17"/>
      <c r="W56" s="17"/>
      <c r="X56" s="17" t="s">
        <v>68</v>
      </c>
      <c r="Y56" s="15">
        <f>COUNTIFS(Y7:Y49,"&gt;20",Y7:Y49,"&lt;31")</f>
        <v>5</v>
      </c>
    </row>
    <row r="57" spans="1:25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7"/>
      <c r="N57" s="7"/>
      <c r="O57" s="7"/>
      <c r="P57" s="12"/>
      <c r="Q57" s="7"/>
      <c r="R57" s="7"/>
      <c r="S57" s="7"/>
      <c r="T57" s="7"/>
      <c r="U57" s="7"/>
      <c r="V57" s="17"/>
      <c r="W57" s="17"/>
      <c r="X57" s="17" t="s">
        <v>69</v>
      </c>
      <c r="Y57" s="15">
        <f>COUNTIFS(Y7:Y49,"&gt;10",Y7:Y49,"&lt;21")</f>
        <v>3</v>
      </c>
    </row>
    <row r="58" spans="1:25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7"/>
      <c r="N58" s="7"/>
      <c r="O58" s="7"/>
      <c r="P58" s="12"/>
      <c r="Q58" s="7"/>
      <c r="R58" s="7"/>
      <c r="S58" s="7"/>
      <c r="T58" s="7"/>
      <c r="U58" s="7"/>
      <c r="V58" s="17"/>
      <c r="W58" s="17"/>
      <c r="X58" s="17" t="s">
        <v>70</v>
      </c>
      <c r="Y58" s="15">
        <f>COUNTIFS(Y7:Y49,"&gt;0",Y7:Y49,"&lt;11")</f>
        <v>20</v>
      </c>
    </row>
    <row r="59" spans="1:25" x14ac:dyDescent="0.2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7"/>
      <c r="N59" s="7"/>
      <c r="O59" s="7"/>
      <c r="P59" s="12"/>
      <c r="Q59" s="7"/>
      <c r="R59" s="7"/>
      <c r="S59" s="7"/>
      <c r="T59" s="7"/>
      <c r="U59" s="7"/>
      <c r="V59" s="17"/>
      <c r="W59" s="17"/>
      <c r="X59" s="17">
        <v>0</v>
      </c>
      <c r="Y59" s="15">
        <f>COUNTIF(Y7:Y49,"&lt;1")</f>
        <v>0</v>
      </c>
    </row>
    <row r="60" spans="1:25" x14ac:dyDescent="0.2">
      <c r="A60" s="2"/>
      <c r="M60" s="2"/>
      <c r="N60" s="2"/>
      <c r="O60" s="2"/>
      <c r="P60" s="3"/>
      <c r="Q60" s="2"/>
      <c r="R60" s="2"/>
      <c r="S60" s="2"/>
      <c r="T60" s="2"/>
      <c r="U60" s="2"/>
    </row>
  </sheetData>
  <sortState xmlns:xlrd2="http://schemas.microsoft.com/office/spreadsheetml/2017/richdata2" ref="B7:Y48">
    <sortCondition ref="B7"/>
  </sortState>
  <mergeCells count="21">
    <mergeCell ref="A1:V1"/>
    <mergeCell ref="W1:Y1"/>
    <mergeCell ref="A2:V2"/>
    <mergeCell ref="W2:Y2"/>
    <mergeCell ref="A3:V3"/>
    <mergeCell ref="W3:Y3"/>
    <mergeCell ref="Y4:Y6"/>
    <mergeCell ref="A4:A6"/>
    <mergeCell ref="B4:B6"/>
    <mergeCell ref="C4:C6"/>
    <mergeCell ref="D4:D6"/>
    <mergeCell ref="V50:X50"/>
    <mergeCell ref="V51:X51"/>
    <mergeCell ref="V52:X52"/>
    <mergeCell ref="E4:H5"/>
    <mergeCell ref="M4:P5"/>
    <mergeCell ref="I4:L5"/>
    <mergeCell ref="Q4:T5"/>
    <mergeCell ref="U4:V5"/>
    <mergeCell ref="W4:W6"/>
    <mergeCell ref="X4:X6"/>
  </mergeCells>
  <pageMargins left="0.33" right="0.16" top="0.75" bottom="0.21" header="0.3" footer="0.17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9"/>
  <sheetViews>
    <sheetView workbookViewId="0">
      <selection activeCell="C8" sqref="C8"/>
    </sheetView>
  </sheetViews>
  <sheetFormatPr defaultRowHeight="15" x14ac:dyDescent="0.2"/>
  <cols>
    <col min="1" max="1" width="4.70703125" bestFit="1" customWidth="1"/>
    <col min="2" max="2" width="19.234375" style="19" bestFit="1" customWidth="1"/>
    <col min="3" max="20" width="4.16796875" style="2" customWidth="1"/>
    <col min="21" max="21" width="6.72265625" customWidth="1"/>
    <col min="22" max="22" width="8.7421875" customWidth="1"/>
    <col min="23" max="23" width="6.05078125" bestFit="1" customWidth="1"/>
  </cols>
  <sheetData>
    <row r="1" spans="1:23" ht="18" customHeight="1" x14ac:dyDescent="0.2">
      <c r="A1" s="85" t="s">
        <v>244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0"/>
      <c r="V1" s="80"/>
      <c r="W1" s="80"/>
    </row>
    <row r="2" spans="1:23" ht="18" customHeight="1" x14ac:dyDescent="0.2">
      <c r="A2" s="87" t="s">
        <v>245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1" t="s">
        <v>71</v>
      </c>
      <c r="V2" s="81"/>
      <c r="W2" s="81"/>
    </row>
    <row r="3" spans="1:23" ht="18" customHeight="1" x14ac:dyDescent="0.2">
      <c r="A3" s="87" t="s">
        <v>248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2" t="s">
        <v>72</v>
      </c>
      <c r="V3" s="82"/>
      <c r="W3" s="82"/>
    </row>
    <row r="4" spans="1:23" ht="18" customHeight="1" x14ac:dyDescent="0.2">
      <c r="A4" s="89" t="s">
        <v>251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3" t="s">
        <v>73</v>
      </c>
      <c r="V4" s="83"/>
      <c r="W4" s="83"/>
    </row>
    <row r="5" spans="1:23" ht="15" customHeight="1" x14ac:dyDescent="0.2">
      <c r="A5" s="75" t="s">
        <v>7</v>
      </c>
      <c r="B5" s="75" t="s">
        <v>8</v>
      </c>
      <c r="C5" s="75" t="s">
        <v>9</v>
      </c>
      <c r="D5" s="75"/>
      <c r="E5" s="75"/>
      <c r="F5" s="75"/>
      <c r="G5" s="75" t="s">
        <v>10</v>
      </c>
      <c r="H5" s="75"/>
      <c r="I5" s="75"/>
      <c r="J5" s="75"/>
      <c r="K5" s="75" t="s">
        <v>11</v>
      </c>
      <c r="L5" s="75"/>
      <c r="M5" s="75"/>
      <c r="N5" s="75"/>
      <c r="O5" s="75" t="s">
        <v>12</v>
      </c>
      <c r="P5" s="75"/>
      <c r="Q5" s="75"/>
      <c r="R5" s="75"/>
      <c r="S5" s="84" t="s">
        <v>243</v>
      </c>
      <c r="T5" s="84"/>
      <c r="U5" s="91" t="s">
        <v>14</v>
      </c>
      <c r="V5" s="91" t="s">
        <v>15</v>
      </c>
      <c r="W5" s="75" t="s">
        <v>16</v>
      </c>
    </row>
    <row r="6" spans="1:23" ht="1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84"/>
      <c r="T6" s="84"/>
      <c r="U6" s="92"/>
      <c r="V6" s="92"/>
      <c r="W6" s="75"/>
    </row>
    <row r="7" spans="1:23" ht="15" customHeight="1" x14ac:dyDescent="0.2">
      <c r="A7" s="75"/>
      <c r="B7" s="75"/>
      <c r="C7" s="30" t="s">
        <v>17</v>
      </c>
      <c r="D7" s="30" t="s">
        <v>18</v>
      </c>
      <c r="E7" s="30" t="s">
        <v>19</v>
      </c>
      <c r="F7" s="30" t="s">
        <v>18</v>
      </c>
      <c r="G7" s="30" t="s">
        <v>17</v>
      </c>
      <c r="H7" s="30" t="s">
        <v>18</v>
      </c>
      <c r="I7" s="30" t="s">
        <v>19</v>
      </c>
      <c r="J7" s="30" t="s">
        <v>18</v>
      </c>
      <c r="K7" s="30" t="s">
        <v>17</v>
      </c>
      <c r="L7" s="30" t="s">
        <v>18</v>
      </c>
      <c r="M7" s="30" t="s">
        <v>19</v>
      </c>
      <c r="N7" s="30" t="s">
        <v>18</v>
      </c>
      <c r="O7" s="30" t="s">
        <v>17</v>
      </c>
      <c r="P7" s="30" t="s">
        <v>18</v>
      </c>
      <c r="Q7" s="30" t="s">
        <v>19</v>
      </c>
      <c r="R7" s="30" t="s">
        <v>18</v>
      </c>
      <c r="S7" s="30" t="s">
        <v>17</v>
      </c>
      <c r="T7" s="55" t="s">
        <v>18</v>
      </c>
      <c r="U7" s="93"/>
      <c r="V7" s="93"/>
      <c r="W7" s="75"/>
    </row>
    <row r="8" spans="1:23" ht="15" customHeight="1" x14ac:dyDescent="0.2">
      <c r="A8" s="29">
        <v>1</v>
      </c>
      <c r="B8" s="32" t="s">
        <v>171</v>
      </c>
      <c r="C8" s="33">
        <v>138</v>
      </c>
      <c r="D8" s="34">
        <v>64</v>
      </c>
      <c r="E8" s="35">
        <v>44</v>
      </c>
      <c r="F8" s="34">
        <v>18</v>
      </c>
      <c r="G8" s="33">
        <v>142</v>
      </c>
      <c r="H8" s="34">
        <v>56</v>
      </c>
      <c r="I8" s="35">
        <v>37</v>
      </c>
      <c r="J8" s="34">
        <v>17</v>
      </c>
      <c r="K8" s="33">
        <v>138</v>
      </c>
      <c r="L8" s="37">
        <v>55</v>
      </c>
      <c r="M8" s="35">
        <v>39</v>
      </c>
      <c r="N8" s="37">
        <v>15</v>
      </c>
      <c r="O8" s="33">
        <v>138</v>
      </c>
      <c r="P8" s="34">
        <v>55</v>
      </c>
      <c r="Q8" s="35">
        <v>25</v>
      </c>
      <c r="R8" s="34">
        <v>6</v>
      </c>
      <c r="S8" s="33">
        <v>70</v>
      </c>
      <c r="T8" s="34">
        <v>29</v>
      </c>
      <c r="U8" s="29">
        <f>C8+E8+G8+I8+K8+M8+O8+Q8+S8</f>
        <v>771</v>
      </c>
      <c r="V8" s="1">
        <f>D8+F8+H8+J8+L8+N8+P8+R8+T8</f>
        <v>315</v>
      </c>
      <c r="W8" s="1">
        <f>ROUNDUP(V8/U8*100,0)</f>
        <v>41</v>
      </c>
    </row>
    <row r="9" spans="1:23" ht="15" customHeight="1" x14ac:dyDescent="0.2">
      <c r="A9" s="29">
        <v>2</v>
      </c>
      <c r="B9" s="32" t="s">
        <v>172</v>
      </c>
      <c r="C9" s="33">
        <v>138</v>
      </c>
      <c r="D9" s="34">
        <v>2</v>
      </c>
      <c r="E9" s="35">
        <v>44</v>
      </c>
      <c r="F9" s="34">
        <v>1</v>
      </c>
      <c r="G9" s="33">
        <v>142</v>
      </c>
      <c r="H9" s="34">
        <v>1</v>
      </c>
      <c r="I9" s="35">
        <v>37</v>
      </c>
      <c r="J9" s="34">
        <v>0</v>
      </c>
      <c r="K9" s="33">
        <v>138</v>
      </c>
      <c r="L9" s="37">
        <v>1</v>
      </c>
      <c r="M9" s="35">
        <v>39</v>
      </c>
      <c r="N9" s="37">
        <v>0</v>
      </c>
      <c r="O9" s="33">
        <v>138</v>
      </c>
      <c r="P9" s="34">
        <v>0</v>
      </c>
      <c r="Q9" s="35">
        <v>25</v>
      </c>
      <c r="R9" s="34">
        <v>0</v>
      </c>
      <c r="S9" s="33">
        <v>70</v>
      </c>
      <c r="T9" s="34">
        <v>0</v>
      </c>
      <c r="U9" s="51">
        <f t="shared" ref="U9:U66" si="0">C9+E9+G9+I9+K9+M9+O9+Q9+S9</f>
        <v>771</v>
      </c>
      <c r="V9" s="1">
        <f t="shared" ref="V9:V66" si="1">D9+F9+H9+J9+L9+N9+P9+R9+T9</f>
        <v>5</v>
      </c>
      <c r="W9" s="1">
        <f t="shared" ref="W9:W66" si="2">ROUNDUP(V9/U9*100,0)</f>
        <v>1</v>
      </c>
    </row>
    <row r="10" spans="1:23" ht="15" customHeight="1" x14ac:dyDescent="0.2">
      <c r="A10" s="49">
        <v>3</v>
      </c>
      <c r="B10" s="32" t="s">
        <v>173</v>
      </c>
      <c r="C10" s="33">
        <v>138</v>
      </c>
      <c r="D10" s="34">
        <v>110</v>
      </c>
      <c r="E10" s="35">
        <v>44</v>
      </c>
      <c r="F10" s="34">
        <v>29</v>
      </c>
      <c r="G10" s="33">
        <v>142</v>
      </c>
      <c r="H10" s="34">
        <v>121</v>
      </c>
      <c r="I10" s="35">
        <v>37</v>
      </c>
      <c r="J10" s="34">
        <v>31</v>
      </c>
      <c r="K10" s="33">
        <v>138</v>
      </c>
      <c r="L10" s="37">
        <v>120</v>
      </c>
      <c r="M10" s="35">
        <v>39</v>
      </c>
      <c r="N10" s="37">
        <v>28</v>
      </c>
      <c r="O10" s="33">
        <v>138</v>
      </c>
      <c r="P10" s="34">
        <v>113</v>
      </c>
      <c r="Q10" s="35">
        <v>25</v>
      </c>
      <c r="R10" s="34">
        <v>23</v>
      </c>
      <c r="S10" s="33">
        <v>70</v>
      </c>
      <c r="T10" s="34">
        <v>59</v>
      </c>
      <c r="U10" s="51">
        <f t="shared" si="0"/>
        <v>771</v>
      </c>
      <c r="V10" s="1">
        <f t="shared" si="1"/>
        <v>634</v>
      </c>
      <c r="W10" s="1">
        <f t="shared" si="2"/>
        <v>83</v>
      </c>
    </row>
    <row r="11" spans="1:23" x14ac:dyDescent="0.2">
      <c r="A11" s="49">
        <v>4</v>
      </c>
      <c r="B11" s="32" t="s">
        <v>174</v>
      </c>
      <c r="C11" s="33">
        <v>138</v>
      </c>
      <c r="D11" s="34">
        <v>15</v>
      </c>
      <c r="E11" s="35">
        <v>44</v>
      </c>
      <c r="F11" s="34">
        <v>6</v>
      </c>
      <c r="G11" s="33">
        <v>142</v>
      </c>
      <c r="H11" s="34">
        <v>24</v>
      </c>
      <c r="I11" s="35">
        <v>37</v>
      </c>
      <c r="J11" s="34">
        <v>8</v>
      </c>
      <c r="K11" s="33">
        <v>138</v>
      </c>
      <c r="L11" s="37">
        <v>24</v>
      </c>
      <c r="M11" s="35">
        <v>39</v>
      </c>
      <c r="N11" s="37">
        <v>3</v>
      </c>
      <c r="O11" s="33">
        <v>138</v>
      </c>
      <c r="P11" s="34">
        <v>18</v>
      </c>
      <c r="Q11" s="35">
        <v>25</v>
      </c>
      <c r="R11" s="34">
        <v>8</v>
      </c>
      <c r="S11" s="33">
        <v>70</v>
      </c>
      <c r="T11" s="34">
        <v>10</v>
      </c>
      <c r="U11" s="51">
        <f t="shared" si="0"/>
        <v>771</v>
      </c>
      <c r="V11" s="1">
        <f t="shared" si="1"/>
        <v>116</v>
      </c>
      <c r="W11" s="1">
        <f t="shared" si="2"/>
        <v>16</v>
      </c>
    </row>
    <row r="12" spans="1:23" x14ac:dyDescent="0.2">
      <c r="A12" s="49">
        <v>5</v>
      </c>
      <c r="B12" s="32" t="s">
        <v>175</v>
      </c>
      <c r="C12" s="33">
        <v>138</v>
      </c>
      <c r="D12" s="34">
        <v>40</v>
      </c>
      <c r="E12" s="35">
        <v>44</v>
      </c>
      <c r="F12" s="34">
        <v>6</v>
      </c>
      <c r="G12" s="33">
        <v>142</v>
      </c>
      <c r="H12" s="34">
        <v>28</v>
      </c>
      <c r="I12" s="35">
        <v>37</v>
      </c>
      <c r="J12" s="34">
        <v>10</v>
      </c>
      <c r="K12" s="33">
        <v>138</v>
      </c>
      <c r="L12" s="37">
        <v>23</v>
      </c>
      <c r="M12" s="35">
        <v>39</v>
      </c>
      <c r="N12" s="37">
        <v>2</v>
      </c>
      <c r="O12" s="33">
        <v>138</v>
      </c>
      <c r="P12" s="34">
        <v>13</v>
      </c>
      <c r="Q12" s="35">
        <v>25</v>
      </c>
      <c r="R12" s="34">
        <v>5</v>
      </c>
      <c r="S12" s="33">
        <v>70</v>
      </c>
      <c r="T12" s="34">
        <v>7</v>
      </c>
      <c r="U12" s="51">
        <f t="shared" si="0"/>
        <v>771</v>
      </c>
      <c r="V12" s="1">
        <f t="shared" si="1"/>
        <v>134</v>
      </c>
      <c r="W12" s="1">
        <f t="shared" si="2"/>
        <v>18</v>
      </c>
    </row>
    <row r="13" spans="1:23" x14ac:dyDescent="0.2">
      <c r="A13" s="49">
        <v>6</v>
      </c>
      <c r="B13" s="32" t="s">
        <v>176</v>
      </c>
      <c r="C13" s="33">
        <v>138</v>
      </c>
      <c r="D13" s="34">
        <v>39</v>
      </c>
      <c r="E13" s="35">
        <v>44</v>
      </c>
      <c r="F13" s="34">
        <v>9</v>
      </c>
      <c r="G13" s="33">
        <v>142</v>
      </c>
      <c r="H13" s="34">
        <v>47</v>
      </c>
      <c r="I13" s="35">
        <v>37</v>
      </c>
      <c r="J13" s="34">
        <v>9</v>
      </c>
      <c r="K13" s="33">
        <v>138</v>
      </c>
      <c r="L13" s="37">
        <v>42</v>
      </c>
      <c r="M13" s="35">
        <v>39</v>
      </c>
      <c r="N13" s="37">
        <v>6</v>
      </c>
      <c r="O13" s="33">
        <v>138</v>
      </c>
      <c r="P13" s="34">
        <v>32</v>
      </c>
      <c r="Q13" s="35">
        <v>25</v>
      </c>
      <c r="R13" s="34">
        <v>3</v>
      </c>
      <c r="S13" s="33">
        <v>70</v>
      </c>
      <c r="T13" s="34">
        <v>18</v>
      </c>
      <c r="U13" s="51">
        <f t="shared" si="0"/>
        <v>771</v>
      </c>
      <c r="V13" s="1">
        <f t="shared" si="1"/>
        <v>205</v>
      </c>
      <c r="W13" s="1">
        <f t="shared" si="2"/>
        <v>27</v>
      </c>
    </row>
    <row r="14" spans="1:23" x14ac:dyDescent="0.2">
      <c r="A14" s="49">
        <v>7</v>
      </c>
      <c r="B14" s="32" t="s">
        <v>177</v>
      </c>
      <c r="C14" s="33">
        <v>138</v>
      </c>
      <c r="D14" s="34">
        <v>66</v>
      </c>
      <c r="E14" s="35">
        <v>44</v>
      </c>
      <c r="F14" s="34">
        <v>29</v>
      </c>
      <c r="G14" s="33">
        <v>142</v>
      </c>
      <c r="H14" s="34">
        <v>65</v>
      </c>
      <c r="I14" s="35">
        <v>37</v>
      </c>
      <c r="J14" s="34">
        <v>17</v>
      </c>
      <c r="K14" s="33">
        <v>138</v>
      </c>
      <c r="L14" s="37">
        <v>61</v>
      </c>
      <c r="M14" s="35">
        <v>39</v>
      </c>
      <c r="N14" s="37">
        <v>15</v>
      </c>
      <c r="O14" s="33">
        <v>138</v>
      </c>
      <c r="P14" s="34">
        <v>64</v>
      </c>
      <c r="Q14" s="35">
        <v>25</v>
      </c>
      <c r="R14" s="34">
        <v>11</v>
      </c>
      <c r="S14" s="33">
        <v>70</v>
      </c>
      <c r="T14" s="34">
        <v>33</v>
      </c>
      <c r="U14" s="51">
        <f t="shared" si="0"/>
        <v>771</v>
      </c>
      <c r="V14" s="1">
        <f t="shared" si="1"/>
        <v>361</v>
      </c>
      <c r="W14" s="1">
        <f t="shared" si="2"/>
        <v>47</v>
      </c>
    </row>
    <row r="15" spans="1:23" x14ac:dyDescent="0.2">
      <c r="A15" s="49">
        <v>8</v>
      </c>
      <c r="B15" s="32" t="s">
        <v>178</v>
      </c>
      <c r="C15" s="33">
        <v>138</v>
      </c>
      <c r="D15" s="34">
        <v>37</v>
      </c>
      <c r="E15" s="35">
        <v>44</v>
      </c>
      <c r="F15" s="34">
        <v>11</v>
      </c>
      <c r="G15" s="33">
        <v>142</v>
      </c>
      <c r="H15" s="34">
        <v>46</v>
      </c>
      <c r="I15" s="35">
        <v>37</v>
      </c>
      <c r="J15" s="34">
        <v>13</v>
      </c>
      <c r="K15" s="33">
        <v>138</v>
      </c>
      <c r="L15" s="37">
        <v>47</v>
      </c>
      <c r="M15" s="35">
        <v>39</v>
      </c>
      <c r="N15" s="37">
        <v>3</v>
      </c>
      <c r="O15" s="33">
        <v>138</v>
      </c>
      <c r="P15" s="34">
        <v>31</v>
      </c>
      <c r="Q15" s="35">
        <v>25</v>
      </c>
      <c r="R15" s="34">
        <v>6</v>
      </c>
      <c r="S15" s="33">
        <v>70</v>
      </c>
      <c r="T15" s="34">
        <v>21</v>
      </c>
      <c r="U15" s="51">
        <f t="shared" si="0"/>
        <v>771</v>
      </c>
      <c r="V15" s="1">
        <f t="shared" si="1"/>
        <v>215</v>
      </c>
      <c r="W15" s="1">
        <f t="shared" si="2"/>
        <v>28</v>
      </c>
    </row>
    <row r="16" spans="1:23" x14ac:dyDescent="0.2">
      <c r="A16" s="49">
        <v>9</v>
      </c>
      <c r="B16" s="32" t="s">
        <v>179</v>
      </c>
      <c r="C16" s="33">
        <v>138</v>
      </c>
      <c r="D16" s="34">
        <v>37</v>
      </c>
      <c r="E16" s="35">
        <v>44</v>
      </c>
      <c r="F16" s="34">
        <v>11</v>
      </c>
      <c r="G16" s="33">
        <v>142</v>
      </c>
      <c r="H16" s="34">
        <v>32</v>
      </c>
      <c r="I16" s="35">
        <v>37</v>
      </c>
      <c r="J16" s="34">
        <v>16</v>
      </c>
      <c r="K16" s="33">
        <v>138</v>
      </c>
      <c r="L16" s="37">
        <v>37</v>
      </c>
      <c r="M16" s="35">
        <v>39</v>
      </c>
      <c r="N16" s="37">
        <v>4</v>
      </c>
      <c r="O16" s="33">
        <v>138</v>
      </c>
      <c r="P16" s="34">
        <v>31</v>
      </c>
      <c r="Q16" s="35">
        <v>25</v>
      </c>
      <c r="R16" s="34">
        <v>6</v>
      </c>
      <c r="S16" s="33">
        <v>70</v>
      </c>
      <c r="T16" s="34">
        <v>18</v>
      </c>
      <c r="U16" s="51">
        <f t="shared" si="0"/>
        <v>771</v>
      </c>
      <c r="V16" s="1">
        <f t="shared" si="1"/>
        <v>192</v>
      </c>
      <c r="W16" s="1">
        <f t="shared" si="2"/>
        <v>25</v>
      </c>
    </row>
    <row r="17" spans="1:23" x14ac:dyDescent="0.2">
      <c r="A17" s="49">
        <v>10</v>
      </c>
      <c r="B17" s="32" t="s">
        <v>180</v>
      </c>
      <c r="C17" s="33">
        <v>138</v>
      </c>
      <c r="D17" s="34">
        <v>86</v>
      </c>
      <c r="E17" s="35">
        <v>44</v>
      </c>
      <c r="F17" s="34">
        <v>22</v>
      </c>
      <c r="G17" s="33">
        <v>142</v>
      </c>
      <c r="H17" s="34">
        <v>64</v>
      </c>
      <c r="I17" s="35">
        <v>37</v>
      </c>
      <c r="J17" s="34">
        <v>14</v>
      </c>
      <c r="K17" s="33">
        <v>138</v>
      </c>
      <c r="L17" s="37">
        <v>65</v>
      </c>
      <c r="M17" s="35">
        <v>39</v>
      </c>
      <c r="N17" s="37">
        <v>12</v>
      </c>
      <c r="O17" s="33">
        <v>138</v>
      </c>
      <c r="P17" s="34">
        <v>58</v>
      </c>
      <c r="Q17" s="35">
        <v>25</v>
      </c>
      <c r="R17" s="34">
        <v>11</v>
      </c>
      <c r="S17" s="33">
        <v>70</v>
      </c>
      <c r="T17" s="34">
        <v>36</v>
      </c>
      <c r="U17" s="51">
        <f t="shared" si="0"/>
        <v>771</v>
      </c>
      <c r="V17" s="1">
        <f t="shared" si="1"/>
        <v>368</v>
      </c>
      <c r="W17" s="1">
        <f t="shared" si="2"/>
        <v>48</v>
      </c>
    </row>
    <row r="18" spans="1:23" x14ac:dyDescent="0.2">
      <c r="A18" s="49">
        <v>11</v>
      </c>
      <c r="B18" s="32" t="s">
        <v>181</v>
      </c>
      <c r="C18" s="33">
        <v>138</v>
      </c>
      <c r="D18" s="34">
        <v>97</v>
      </c>
      <c r="E18" s="35">
        <v>44</v>
      </c>
      <c r="F18" s="34">
        <v>29</v>
      </c>
      <c r="G18" s="33">
        <v>142</v>
      </c>
      <c r="H18" s="34">
        <v>86</v>
      </c>
      <c r="I18" s="35">
        <v>37</v>
      </c>
      <c r="J18" s="34">
        <v>24</v>
      </c>
      <c r="K18" s="33">
        <v>138</v>
      </c>
      <c r="L18" s="37">
        <v>86</v>
      </c>
      <c r="M18" s="35">
        <v>39</v>
      </c>
      <c r="N18" s="37">
        <v>23</v>
      </c>
      <c r="O18" s="33">
        <v>138</v>
      </c>
      <c r="P18" s="34">
        <v>84</v>
      </c>
      <c r="Q18" s="35">
        <v>25</v>
      </c>
      <c r="R18" s="34">
        <v>12</v>
      </c>
      <c r="S18" s="33">
        <v>70</v>
      </c>
      <c r="T18" s="34">
        <v>40</v>
      </c>
      <c r="U18" s="51">
        <f t="shared" si="0"/>
        <v>771</v>
      </c>
      <c r="V18" s="1">
        <f t="shared" si="1"/>
        <v>481</v>
      </c>
      <c r="W18" s="1">
        <f t="shared" si="2"/>
        <v>63</v>
      </c>
    </row>
    <row r="19" spans="1:23" x14ac:dyDescent="0.2">
      <c r="A19" s="49">
        <v>12</v>
      </c>
      <c r="B19" s="32" t="s">
        <v>182</v>
      </c>
      <c r="C19" s="33">
        <v>138</v>
      </c>
      <c r="D19" s="34">
        <v>7</v>
      </c>
      <c r="E19" s="35">
        <v>44</v>
      </c>
      <c r="F19" s="34">
        <v>4</v>
      </c>
      <c r="G19" s="33">
        <v>142</v>
      </c>
      <c r="H19" s="34">
        <v>8</v>
      </c>
      <c r="I19" s="35">
        <v>37</v>
      </c>
      <c r="J19" s="34">
        <v>4</v>
      </c>
      <c r="K19" s="33">
        <v>138</v>
      </c>
      <c r="L19" s="37">
        <v>7</v>
      </c>
      <c r="M19" s="35">
        <v>39</v>
      </c>
      <c r="N19" s="37">
        <v>0</v>
      </c>
      <c r="O19" s="33">
        <v>138</v>
      </c>
      <c r="P19" s="34">
        <v>7</v>
      </c>
      <c r="Q19" s="35">
        <v>25</v>
      </c>
      <c r="R19" s="34">
        <v>1</v>
      </c>
      <c r="S19" s="33">
        <v>70</v>
      </c>
      <c r="T19" s="34">
        <v>4</v>
      </c>
      <c r="U19" s="51">
        <f t="shared" si="0"/>
        <v>771</v>
      </c>
      <c r="V19" s="1">
        <f t="shared" si="1"/>
        <v>42</v>
      </c>
      <c r="W19" s="1">
        <f t="shared" si="2"/>
        <v>6</v>
      </c>
    </row>
    <row r="20" spans="1:23" x14ac:dyDescent="0.2">
      <c r="A20" s="49">
        <v>13</v>
      </c>
      <c r="B20" s="32" t="s">
        <v>183</v>
      </c>
      <c r="C20" s="33">
        <v>138</v>
      </c>
      <c r="D20" s="34">
        <v>7</v>
      </c>
      <c r="E20" s="35">
        <v>44</v>
      </c>
      <c r="F20" s="34">
        <v>4</v>
      </c>
      <c r="G20" s="33">
        <v>142</v>
      </c>
      <c r="H20" s="34">
        <v>8</v>
      </c>
      <c r="I20" s="35">
        <v>37</v>
      </c>
      <c r="J20" s="34">
        <v>5</v>
      </c>
      <c r="K20" s="33">
        <v>138</v>
      </c>
      <c r="L20" s="37">
        <v>9</v>
      </c>
      <c r="M20" s="35">
        <v>39</v>
      </c>
      <c r="N20" s="37">
        <v>0</v>
      </c>
      <c r="O20" s="33">
        <v>138</v>
      </c>
      <c r="P20" s="34">
        <v>9</v>
      </c>
      <c r="Q20" s="35">
        <v>25</v>
      </c>
      <c r="R20" s="34">
        <v>0</v>
      </c>
      <c r="S20" s="33">
        <v>70</v>
      </c>
      <c r="T20" s="34">
        <v>4</v>
      </c>
      <c r="U20" s="51">
        <f t="shared" si="0"/>
        <v>771</v>
      </c>
      <c r="V20" s="1">
        <f t="shared" si="1"/>
        <v>46</v>
      </c>
      <c r="W20" s="1">
        <f t="shared" si="2"/>
        <v>6</v>
      </c>
    </row>
    <row r="21" spans="1:23" x14ac:dyDescent="0.2">
      <c r="A21" s="49">
        <v>14</v>
      </c>
      <c r="B21" s="32" t="s">
        <v>184</v>
      </c>
      <c r="C21" s="33">
        <v>138</v>
      </c>
      <c r="D21" s="34">
        <v>82</v>
      </c>
      <c r="E21" s="35">
        <v>44</v>
      </c>
      <c r="F21" s="34">
        <v>23</v>
      </c>
      <c r="G21" s="33">
        <v>142</v>
      </c>
      <c r="H21" s="34">
        <v>107</v>
      </c>
      <c r="I21" s="35">
        <v>37</v>
      </c>
      <c r="J21" s="34">
        <v>32</v>
      </c>
      <c r="K21" s="33">
        <v>138</v>
      </c>
      <c r="L21" s="37">
        <v>97</v>
      </c>
      <c r="M21" s="35">
        <v>39</v>
      </c>
      <c r="N21" s="37">
        <v>25</v>
      </c>
      <c r="O21" s="33">
        <v>138</v>
      </c>
      <c r="P21" s="34">
        <v>86</v>
      </c>
      <c r="Q21" s="35">
        <v>25</v>
      </c>
      <c r="R21" s="34">
        <v>20</v>
      </c>
      <c r="S21" s="33">
        <v>70</v>
      </c>
      <c r="T21" s="34">
        <v>48</v>
      </c>
      <c r="U21" s="51">
        <f t="shared" si="0"/>
        <v>771</v>
      </c>
      <c r="V21" s="1">
        <f t="shared" si="1"/>
        <v>520</v>
      </c>
      <c r="W21" s="1">
        <f t="shared" si="2"/>
        <v>68</v>
      </c>
    </row>
    <row r="22" spans="1:23" x14ac:dyDescent="0.2">
      <c r="A22" s="49">
        <v>15</v>
      </c>
      <c r="B22" s="32" t="s">
        <v>185</v>
      </c>
      <c r="C22" s="33">
        <v>138</v>
      </c>
      <c r="D22" s="34">
        <v>70</v>
      </c>
      <c r="E22" s="35">
        <v>44</v>
      </c>
      <c r="F22" s="34">
        <v>25</v>
      </c>
      <c r="G22" s="33">
        <v>142</v>
      </c>
      <c r="H22" s="34">
        <v>66</v>
      </c>
      <c r="I22" s="35">
        <v>37</v>
      </c>
      <c r="J22" s="34">
        <v>31</v>
      </c>
      <c r="K22" s="33">
        <v>138</v>
      </c>
      <c r="L22" s="37">
        <v>63</v>
      </c>
      <c r="M22" s="35">
        <v>39</v>
      </c>
      <c r="N22" s="37">
        <v>16</v>
      </c>
      <c r="O22" s="33">
        <v>138</v>
      </c>
      <c r="P22" s="34">
        <v>60</v>
      </c>
      <c r="Q22" s="35">
        <v>25</v>
      </c>
      <c r="R22" s="34">
        <v>10</v>
      </c>
      <c r="S22" s="33">
        <v>70</v>
      </c>
      <c r="T22" s="34">
        <v>38</v>
      </c>
      <c r="U22" s="51">
        <f t="shared" si="0"/>
        <v>771</v>
      </c>
      <c r="V22" s="1">
        <f t="shared" si="1"/>
        <v>379</v>
      </c>
      <c r="W22" s="1">
        <f t="shared" si="2"/>
        <v>50</v>
      </c>
    </row>
    <row r="23" spans="1:23" x14ac:dyDescent="0.2">
      <c r="A23" s="49">
        <v>16</v>
      </c>
      <c r="B23" s="32" t="s">
        <v>186</v>
      </c>
      <c r="C23" s="33">
        <v>138</v>
      </c>
      <c r="D23" s="34">
        <v>13</v>
      </c>
      <c r="E23" s="35">
        <v>38</v>
      </c>
      <c r="F23" s="34">
        <v>6</v>
      </c>
      <c r="G23" s="33">
        <v>142</v>
      </c>
      <c r="H23" s="34">
        <v>11</v>
      </c>
      <c r="I23" s="35">
        <v>24</v>
      </c>
      <c r="J23" s="34">
        <v>3</v>
      </c>
      <c r="K23" s="33">
        <v>138</v>
      </c>
      <c r="L23" s="37">
        <v>15</v>
      </c>
      <c r="M23" s="35">
        <v>44</v>
      </c>
      <c r="N23" s="37">
        <v>2</v>
      </c>
      <c r="O23" s="33">
        <v>138</v>
      </c>
      <c r="P23" s="34">
        <v>10</v>
      </c>
      <c r="Q23" s="35">
        <v>34</v>
      </c>
      <c r="R23" s="34">
        <v>2</v>
      </c>
      <c r="S23" s="33">
        <v>70</v>
      </c>
      <c r="T23" s="34">
        <v>8</v>
      </c>
      <c r="U23" s="51">
        <f t="shared" si="0"/>
        <v>766</v>
      </c>
      <c r="V23" s="1">
        <f t="shared" si="1"/>
        <v>70</v>
      </c>
      <c r="W23" s="1">
        <f t="shared" si="2"/>
        <v>10</v>
      </c>
    </row>
    <row r="24" spans="1:23" x14ac:dyDescent="0.2">
      <c r="A24" s="49">
        <v>17</v>
      </c>
      <c r="B24" s="32" t="s">
        <v>187</v>
      </c>
      <c r="C24" s="33">
        <v>138</v>
      </c>
      <c r="D24" s="34">
        <v>41</v>
      </c>
      <c r="E24" s="35">
        <v>38</v>
      </c>
      <c r="F24" s="34">
        <v>14</v>
      </c>
      <c r="G24" s="33">
        <v>142</v>
      </c>
      <c r="H24" s="34">
        <v>55</v>
      </c>
      <c r="I24" s="35">
        <v>24</v>
      </c>
      <c r="J24" s="34">
        <v>5</v>
      </c>
      <c r="K24" s="33">
        <v>138</v>
      </c>
      <c r="L24" s="37">
        <v>63</v>
      </c>
      <c r="M24" s="35">
        <v>44</v>
      </c>
      <c r="N24" s="37">
        <v>9</v>
      </c>
      <c r="O24" s="33">
        <v>138</v>
      </c>
      <c r="P24" s="34">
        <v>43</v>
      </c>
      <c r="Q24" s="35">
        <v>34</v>
      </c>
      <c r="R24" s="34">
        <v>3</v>
      </c>
      <c r="S24" s="33">
        <v>70</v>
      </c>
      <c r="T24" s="34">
        <v>24</v>
      </c>
      <c r="U24" s="51">
        <f t="shared" si="0"/>
        <v>766</v>
      </c>
      <c r="V24" s="1">
        <f t="shared" si="1"/>
        <v>257</v>
      </c>
      <c r="W24" s="1">
        <f t="shared" si="2"/>
        <v>34</v>
      </c>
    </row>
    <row r="25" spans="1:23" x14ac:dyDescent="0.2">
      <c r="A25" s="49">
        <v>18</v>
      </c>
      <c r="B25" s="32" t="s">
        <v>188</v>
      </c>
      <c r="C25" s="33">
        <v>138</v>
      </c>
      <c r="D25" s="34">
        <v>0</v>
      </c>
      <c r="E25" s="35">
        <v>38</v>
      </c>
      <c r="F25" s="34">
        <v>0</v>
      </c>
      <c r="G25" s="33">
        <v>142</v>
      </c>
      <c r="H25" s="34">
        <v>0</v>
      </c>
      <c r="I25" s="35">
        <v>24</v>
      </c>
      <c r="J25" s="34">
        <v>0</v>
      </c>
      <c r="K25" s="33">
        <v>138</v>
      </c>
      <c r="L25" s="37">
        <v>1</v>
      </c>
      <c r="M25" s="35">
        <v>44</v>
      </c>
      <c r="N25" s="37">
        <v>0</v>
      </c>
      <c r="O25" s="33">
        <v>138</v>
      </c>
      <c r="P25" s="34">
        <v>0</v>
      </c>
      <c r="Q25" s="35">
        <v>34</v>
      </c>
      <c r="R25" s="34">
        <v>0</v>
      </c>
      <c r="S25" s="33">
        <v>70</v>
      </c>
      <c r="T25" s="34">
        <v>0</v>
      </c>
      <c r="U25" s="51">
        <f t="shared" si="0"/>
        <v>766</v>
      </c>
      <c r="V25" s="1">
        <f t="shared" si="1"/>
        <v>1</v>
      </c>
      <c r="W25" s="1">
        <f t="shared" si="2"/>
        <v>1</v>
      </c>
    </row>
    <row r="26" spans="1:23" x14ac:dyDescent="0.2">
      <c r="A26" s="49">
        <v>19</v>
      </c>
      <c r="B26" s="32" t="s">
        <v>30</v>
      </c>
      <c r="C26" s="33">
        <v>138</v>
      </c>
      <c r="D26" s="34">
        <v>88</v>
      </c>
      <c r="E26" s="35">
        <v>38</v>
      </c>
      <c r="F26" s="36">
        <v>24</v>
      </c>
      <c r="G26" s="33">
        <v>142</v>
      </c>
      <c r="H26" s="34">
        <v>91</v>
      </c>
      <c r="I26" s="35">
        <v>24</v>
      </c>
      <c r="J26" s="52">
        <v>18</v>
      </c>
      <c r="K26" s="33">
        <v>138</v>
      </c>
      <c r="L26" s="37">
        <v>95</v>
      </c>
      <c r="M26" s="35">
        <v>44</v>
      </c>
      <c r="N26" s="37">
        <v>29</v>
      </c>
      <c r="O26" s="33">
        <v>138</v>
      </c>
      <c r="P26" s="34">
        <v>66</v>
      </c>
      <c r="Q26" s="35">
        <v>34</v>
      </c>
      <c r="R26" s="34">
        <v>11</v>
      </c>
      <c r="S26" s="33">
        <v>70</v>
      </c>
      <c r="T26" s="34">
        <v>36</v>
      </c>
      <c r="U26" s="51">
        <f t="shared" si="0"/>
        <v>766</v>
      </c>
      <c r="V26" s="1">
        <f t="shared" si="1"/>
        <v>458</v>
      </c>
      <c r="W26" s="1">
        <f t="shared" si="2"/>
        <v>60</v>
      </c>
    </row>
    <row r="27" spans="1:23" x14ac:dyDescent="0.2">
      <c r="A27" s="49">
        <v>20</v>
      </c>
      <c r="B27" s="32" t="s">
        <v>189</v>
      </c>
      <c r="C27" s="33">
        <v>138</v>
      </c>
      <c r="D27" s="34">
        <v>103</v>
      </c>
      <c r="E27" s="35">
        <v>38</v>
      </c>
      <c r="F27" s="36">
        <v>27</v>
      </c>
      <c r="G27" s="33">
        <v>142</v>
      </c>
      <c r="H27" s="34">
        <v>98</v>
      </c>
      <c r="I27" s="35">
        <v>24</v>
      </c>
      <c r="J27" s="52">
        <v>19</v>
      </c>
      <c r="K27" s="33">
        <v>138</v>
      </c>
      <c r="L27" s="37">
        <v>107</v>
      </c>
      <c r="M27" s="35">
        <v>44</v>
      </c>
      <c r="N27" s="37">
        <v>26</v>
      </c>
      <c r="O27" s="33">
        <v>138</v>
      </c>
      <c r="P27" s="34">
        <v>88</v>
      </c>
      <c r="Q27" s="35">
        <v>34</v>
      </c>
      <c r="R27" s="34">
        <v>16</v>
      </c>
      <c r="S27" s="33">
        <v>70</v>
      </c>
      <c r="T27" s="34">
        <v>49</v>
      </c>
      <c r="U27" s="51">
        <f t="shared" si="0"/>
        <v>766</v>
      </c>
      <c r="V27" s="1">
        <f t="shared" si="1"/>
        <v>533</v>
      </c>
      <c r="W27" s="1">
        <f t="shared" si="2"/>
        <v>70</v>
      </c>
    </row>
    <row r="28" spans="1:23" x14ac:dyDescent="0.2">
      <c r="A28" s="49">
        <v>21</v>
      </c>
      <c r="B28" s="32" t="s">
        <v>190</v>
      </c>
      <c r="C28" s="33">
        <v>138</v>
      </c>
      <c r="D28" s="34">
        <v>9</v>
      </c>
      <c r="E28" s="35">
        <v>38</v>
      </c>
      <c r="F28" s="36">
        <v>5</v>
      </c>
      <c r="G28" s="33">
        <v>142</v>
      </c>
      <c r="H28" s="34">
        <v>10</v>
      </c>
      <c r="I28" s="35">
        <v>24</v>
      </c>
      <c r="J28" s="52">
        <v>3</v>
      </c>
      <c r="K28" s="33">
        <v>138</v>
      </c>
      <c r="L28" s="37">
        <v>11</v>
      </c>
      <c r="M28" s="35">
        <v>44</v>
      </c>
      <c r="N28" s="37">
        <v>4</v>
      </c>
      <c r="O28" s="33">
        <v>138</v>
      </c>
      <c r="P28" s="34">
        <v>7</v>
      </c>
      <c r="Q28" s="35">
        <v>34</v>
      </c>
      <c r="R28" s="34">
        <v>0</v>
      </c>
      <c r="S28" s="33">
        <v>70</v>
      </c>
      <c r="T28" s="34">
        <v>4</v>
      </c>
      <c r="U28" s="51">
        <f t="shared" si="0"/>
        <v>766</v>
      </c>
      <c r="V28" s="1">
        <f t="shared" si="1"/>
        <v>53</v>
      </c>
      <c r="W28" s="1">
        <f t="shared" si="2"/>
        <v>7</v>
      </c>
    </row>
    <row r="29" spans="1:23" x14ac:dyDescent="0.2">
      <c r="A29" s="49">
        <v>22</v>
      </c>
      <c r="B29" s="32" t="s">
        <v>191</v>
      </c>
      <c r="C29" s="33">
        <v>138</v>
      </c>
      <c r="D29" s="34">
        <v>4</v>
      </c>
      <c r="E29" s="35">
        <v>38</v>
      </c>
      <c r="F29" s="36">
        <v>1</v>
      </c>
      <c r="G29" s="33">
        <v>142</v>
      </c>
      <c r="H29" s="34">
        <v>4</v>
      </c>
      <c r="I29" s="35">
        <v>24</v>
      </c>
      <c r="J29" s="52">
        <v>0</v>
      </c>
      <c r="K29" s="33">
        <v>138</v>
      </c>
      <c r="L29" s="37">
        <v>2</v>
      </c>
      <c r="M29" s="35">
        <v>44</v>
      </c>
      <c r="N29" s="37">
        <v>2</v>
      </c>
      <c r="O29" s="33">
        <v>138</v>
      </c>
      <c r="P29" s="34">
        <v>3</v>
      </c>
      <c r="Q29" s="35">
        <v>34</v>
      </c>
      <c r="R29" s="34">
        <v>0</v>
      </c>
      <c r="S29" s="33">
        <v>70</v>
      </c>
      <c r="T29" s="34">
        <v>3</v>
      </c>
      <c r="U29" s="51">
        <f t="shared" si="0"/>
        <v>766</v>
      </c>
      <c r="V29" s="1">
        <f t="shared" si="1"/>
        <v>19</v>
      </c>
      <c r="W29" s="1">
        <f t="shared" si="2"/>
        <v>3</v>
      </c>
    </row>
    <row r="30" spans="1:23" x14ac:dyDescent="0.2">
      <c r="A30" s="49">
        <v>23</v>
      </c>
      <c r="B30" s="32" t="s">
        <v>192</v>
      </c>
      <c r="C30" s="33">
        <v>138</v>
      </c>
      <c r="D30" s="34">
        <v>71</v>
      </c>
      <c r="E30" s="35">
        <v>38</v>
      </c>
      <c r="F30" s="36">
        <v>23</v>
      </c>
      <c r="G30" s="33">
        <v>142</v>
      </c>
      <c r="H30" s="34">
        <v>63</v>
      </c>
      <c r="I30" s="35">
        <v>24</v>
      </c>
      <c r="J30" s="52">
        <v>10</v>
      </c>
      <c r="K30" s="33">
        <v>138</v>
      </c>
      <c r="L30" s="37">
        <v>59</v>
      </c>
      <c r="M30" s="35">
        <v>44</v>
      </c>
      <c r="N30" s="37">
        <v>18</v>
      </c>
      <c r="O30" s="33">
        <v>138</v>
      </c>
      <c r="P30" s="34">
        <v>59</v>
      </c>
      <c r="Q30" s="35">
        <v>34</v>
      </c>
      <c r="R30" s="34">
        <v>15</v>
      </c>
      <c r="S30" s="33">
        <v>70</v>
      </c>
      <c r="T30" s="34">
        <v>32</v>
      </c>
      <c r="U30" s="51">
        <f t="shared" si="0"/>
        <v>766</v>
      </c>
      <c r="V30" s="1">
        <f t="shared" si="1"/>
        <v>350</v>
      </c>
      <c r="W30" s="1">
        <f t="shared" si="2"/>
        <v>46</v>
      </c>
    </row>
    <row r="31" spans="1:23" x14ac:dyDescent="0.2">
      <c r="A31" s="49">
        <v>24</v>
      </c>
      <c r="B31" s="32" t="s">
        <v>193</v>
      </c>
      <c r="C31" s="33">
        <v>138</v>
      </c>
      <c r="D31" s="34">
        <v>63</v>
      </c>
      <c r="E31" s="35">
        <v>38</v>
      </c>
      <c r="F31" s="36">
        <v>21</v>
      </c>
      <c r="G31" s="33">
        <v>142</v>
      </c>
      <c r="H31" s="34">
        <v>53</v>
      </c>
      <c r="I31" s="35">
        <v>24</v>
      </c>
      <c r="J31" s="52">
        <v>10</v>
      </c>
      <c r="K31" s="33">
        <v>138</v>
      </c>
      <c r="L31" s="37">
        <v>46</v>
      </c>
      <c r="M31" s="35">
        <v>44</v>
      </c>
      <c r="N31" s="37">
        <v>13</v>
      </c>
      <c r="O31" s="33">
        <v>138</v>
      </c>
      <c r="P31" s="34">
        <v>51</v>
      </c>
      <c r="Q31" s="35">
        <v>34</v>
      </c>
      <c r="R31" s="34">
        <v>7</v>
      </c>
      <c r="S31" s="33">
        <v>70</v>
      </c>
      <c r="T31" s="34">
        <v>21</v>
      </c>
      <c r="U31" s="51">
        <f t="shared" si="0"/>
        <v>766</v>
      </c>
      <c r="V31" s="1">
        <f t="shared" si="1"/>
        <v>285</v>
      </c>
      <c r="W31" s="1">
        <f t="shared" si="2"/>
        <v>38</v>
      </c>
    </row>
    <row r="32" spans="1:23" x14ac:dyDescent="0.2">
      <c r="A32" s="49">
        <v>25</v>
      </c>
      <c r="B32" s="32" t="s">
        <v>194</v>
      </c>
      <c r="C32" s="33">
        <v>138</v>
      </c>
      <c r="D32" s="34">
        <v>77</v>
      </c>
      <c r="E32" s="35">
        <v>38</v>
      </c>
      <c r="F32" s="36">
        <v>21</v>
      </c>
      <c r="G32" s="33">
        <v>142</v>
      </c>
      <c r="H32" s="34">
        <v>63</v>
      </c>
      <c r="I32" s="35">
        <v>24</v>
      </c>
      <c r="J32" s="52">
        <v>10</v>
      </c>
      <c r="K32" s="33">
        <v>138</v>
      </c>
      <c r="L32" s="37">
        <v>68</v>
      </c>
      <c r="M32" s="35">
        <v>44</v>
      </c>
      <c r="N32" s="37">
        <v>19</v>
      </c>
      <c r="O32" s="33">
        <v>138</v>
      </c>
      <c r="P32" s="34">
        <v>64</v>
      </c>
      <c r="Q32" s="35">
        <v>34</v>
      </c>
      <c r="R32" s="34">
        <v>21</v>
      </c>
      <c r="S32" s="33">
        <v>70</v>
      </c>
      <c r="T32" s="34">
        <v>37</v>
      </c>
      <c r="U32" s="51">
        <f t="shared" si="0"/>
        <v>766</v>
      </c>
      <c r="V32" s="1">
        <f t="shared" si="1"/>
        <v>380</v>
      </c>
      <c r="W32" s="1">
        <f t="shared" si="2"/>
        <v>50</v>
      </c>
    </row>
    <row r="33" spans="1:23" x14ac:dyDescent="0.2">
      <c r="A33" s="49">
        <v>26</v>
      </c>
      <c r="B33" s="32" t="s">
        <v>195</v>
      </c>
      <c r="C33" s="33">
        <v>138</v>
      </c>
      <c r="D33" s="34">
        <v>0</v>
      </c>
      <c r="E33" s="35">
        <v>38</v>
      </c>
      <c r="F33" s="36">
        <v>0</v>
      </c>
      <c r="G33" s="33">
        <v>142</v>
      </c>
      <c r="H33" s="34">
        <v>0</v>
      </c>
      <c r="I33" s="35">
        <v>24</v>
      </c>
      <c r="J33" s="52">
        <v>0</v>
      </c>
      <c r="K33" s="33">
        <v>138</v>
      </c>
      <c r="L33" s="37">
        <v>0</v>
      </c>
      <c r="M33" s="35">
        <v>44</v>
      </c>
      <c r="N33" s="37">
        <v>0</v>
      </c>
      <c r="O33" s="33">
        <v>138</v>
      </c>
      <c r="P33" s="34">
        <v>0</v>
      </c>
      <c r="Q33" s="35">
        <v>34</v>
      </c>
      <c r="R33" s="34">
        <v>0</v>
      </c>
      <c r="S33" s="33">
        <v>70</v>
      </c>
      <c r="T33" s="34">
        <v>0</v>
      </c>
      <c r="U33" s="51">
        <f t="shared" si="0"/>
        <v>766</v>
      </c>
      <c r="V33" s="1">
        <f t="shared" si="1"/>
        <v>0</v>
      </c>
      <c r="W33" s="1">
        <f t="shared" si="2"/>
        <v>0</v>
      </c>
    </row>
    <row r="34" spans="1:23" x14ac:dyDescent="0.2">
      <c r="A34" s="49">
        <v>27</v>
      </c>
      <c r="B34" s="32" t="s">
        <v>196</v>
      </c>
      <c r="C34" s="33">
        <v>138</v>
      </c>
      <c r="D34" s="34">
        <v>16</v>
      </c>
      <c r="E34" s="35">
        <v>38</v>
      </c>
      <c r="F34" s="36">
        <v>8</v>
      </c>
      <c r="G34" s="33">
        <v>142</v>
      </c>
      <c r="H34" s="34">
        <v>8</v>
      </c>
      <c r="I34" s="35">
        <v>24</v>
      </c>
      <c r="J34" s="52">
        <v>0</v>
      </c>
      <c r="K34" s="33">
        <v>138</v>
      </c>
      <c r="L34" s="37">
        <v>24</v>
      </c>
      <c r="M34" s="35">
        <v>44</v>
      </c>
      <c r="N34" s="37">
        <v>3</v>
      </c>
      <c r="O34" s="33">
        <v>138</v>
      </c>
      <c r="P34" s="34">
        <v>7</v>
      </c>
      <c r="Q34" s="35">
        <v>34</v>
      </c>
      <c r="R34" s="34">
        <v>1</v>
      </c>
      <c r="S34" s="33">
        <v>70</v>
      </c>
      <c r="T34" s="34">
        <v>5</v>
      </c>
      <c r="U34" s="51">
        <f t="shared" si="0"/>
        <v>766</v>
      </c>
      <c r="V34" s="1">
        <f t="shared" si="1"/>
        <v>72</v>
      </c>
      <c r="W34" s="1">
        <f t="shared" si="2"/>
        <v>10</v>
      </c>
    </row>
    <row r="35" spans="1:23" x14ac:dyDescent="0.2">
      <c r="A35" s="49">
        <v>28</v>
      </c>
      <c r="B35" s="32" t="s">
        <v>197</v>
      </c>
      <c r="C35" s="33">
        <v>138</v>
      </c>
      <c r="D35" s="34">
        <v>76</v>
      </c>
      <c r="E35" s="35">
        <v>38</v>
      </c>
      <c r="F35" s="36">
        <v>23</v>
      </c>
      <c r="G35" s="33">
        <v>142</v>
      </c>
      <c r="H35" s="34">
        <v>90</v>
      </c>
      <c r="I35" s="35">
        <v>24</v>
      </c>
      <c r="J35" s="52">
        <v>14</v>
      </c>
      <c r="K35" s="33">
        <v>138</v>
      </c>
      <c r="L35" s="37">
        <v>94</v>
      </c>
      <c r="M35" s="35">
        <v>44</v>
      </c>
      <c r="N35" s="37">
        <v>23</v>
      </c>
      <c r="O35" s="33">
        <v>138</v>
      </c>
      <c r="P35" s="34">
        <v>67</v>
      </c>
      <c r="Q35" s="35">
        <v>34</v>
      </c>
      <c r="R35" s="34">
        <v>17</v>
      </c>
      <c r="S35" s="33">
        <v>70</v>
      </c>
      <c r="T35" s="34">
        <v>44</v>
      </c>
      <c r="U35" s="51">
        <f t="shared" si="0"/>
        <v>766</v>
      </c>
      <c r="V35" s="1">
        <f t="shared" si="1"/>
        <v>448</v>
      </c>
      <c r="W35" s="1">
        <f t="shared" si="2"/>
        <v>59</v>
      </c>
    </row>
    <row r="36" spans="1:23" x14ac:dyDescent="0.2">
      <c r="A36" s="49">
        <v>29</v>
      </c>
      <c r="B36" s="32" t="s">
        <v>198</v>
      </c>
      <c r="C36" s="33">
        <v>138</v>
      </c>
      <c r="D36" s="34">
        <v>39</v>
      </c>
      <c r="E36" s="35">
        <v>38</v>
      </c>
      <c r="F36" s="36">
        <v>15</v>
      </c>
      <c r="G36" s="33">
        <v>142</v>
      </c>
      <c r="H36" s="34">
        <v>45</v>
      </c>
      <c r="I36" s="35">
        <v>24</v>
      </c>
      <c r="J36" s="52">
        <v>7</v>
      </c>
      <c r="K36" s="33">
        <v>138</v>
      </c>
      <c r="L36" s="37">
        <v>39</v>
      </c>
      <c r="M36" s="35">
        <v>44</v>
      </c>
      <c r="N36" s="37">
        <v>7</v>
      </c>
      <c r="O36" s="33">
        <v>138</v>
      </c>
      <c r="P36" s="34">
        <v>37</v>
      </c>
      <c r="Q36" s="35">
        <v>34</v>
      </c>
      <c r="R36" s="34">
        <v>12</v>
      </c>
      <c r="S36" s="33">
        <v>70</v>
      </c>
      <c r="T36" s="34">
        <v>30</v>
      </c>
      <c r="U36" s="51">
        <f t="shared" si="0"/>
        <v>766</v>
      </c>
      <c r="V36" s="1">
        <f t="shared" si="1"/>
        <v>231</v>
      </c>
      <c r="W36" s="1">
        <f t="shared" si="2"/>
        <v>31</v>
      </c>
    </row>
    <row r="37" spans="1:23" x14ac:dyDescent="0.2">
      <c r="A37" s="49">
        <v>30</v>
      </c>
      <c r="B37" s="32" t="s">
        <v>199</v>
      </c>
      <c r="C37" s="33">
        <v>138</v>
      </c>
      <c r="D37" s="34">
        <v>40</v>
      </c>
      <c r="E37" s="35">
        <v>38</v>
      </c>
      <c r="F37" s="36">
        <v>7</v>
      </c>
      <c r="G37" s="33">
        <v>142</v>
      </c>
      <c r="H37" s="34">
        <v>43</v>
      </c>
      <c r="I37" s="35">
        <v>24</v>
      </c>
      <c r="J37" s="52">
        <v>4</v>
      </c>
      <c r="K37" s="33">
        <v>138</v>
      </c>
      <c r="L37" s="37">
        <v>44</v>
      </c>
      <c r="M37" s="35">
        <v>44</v>
      </c>
      <c r="N37" s="37">
        <v>12</v>
      </c>
      <c r="O37" s="33">
        <v>138</v>
      </c>
      <c r="P37" s="34">
        <v>26</v>
      </c>
      <c r="Q37" s="35">
        <v>34</v>
      </c>
      <c r="R37" s="34">
        <v>9</v>
      </c>
      <c r="S37" s="33">
        <v>70</v>
      </c>
      <c r="T37" s="34">
        <v>16</v>
      </c>
      <c r="U37" s="51">
        <f t="shared" si="0"/>
        <v>766</v>
      </c>
      <c r="V37" s="1">
        <f t="shared" si="1"/>
        <v>201</v>
      </c>
      <c r="W37" s="1">
        <f t="shared" si="2"/>
        <v>27</v>
      </c>
    </row>
    <row r="38" spans="1:23" x14ac:dyDescent="0.2">
      <c r="A38" s="49">
        <v>31</v>
      </c>
      <c r="B38" s="32" t="s">
        <v>200</v>
      </c>
      <c r="C38" s="33">
        <v>138</v>
      </c>
      <c r="D38" s="34">
        <v>26</v>
      </c>
      <c r="E38" s="35">
        <v>37</v>
      </c>
      <c r="F38" s="36">
        <v>9</v>
      </c>
      <c r="G38" s="33">
        <v>142</v>
      </c>
      <c r="H38" s="34">
        <v>35</v>
      </c>
      <c r="I38" s="35">
        <v>35</v>
      </c>
      <c r="J38" s="52">
        <v>2</v>
      </c>
      <c r="K38" s="33">
        <v>138</v>
      </c>
      <c r="L38" s="37">
        <v>26</v>
      </c>
      <c r="M38" s="35">
        <v>40</v>
      </c>
      <c r="N38" s="37">
        <v>8</v>
      </c>
      <c r="O38" s="33">
        <v>138</v>
      </c>
      <c r="P38" s="34">
        <v>24</v>
      </c>
      <c r="Q38" s="35">
        <v>44</v>
      </c>
      <c r="R38" s="34">
        <v>5</v>
      </c>
      <c r="S38" s="33">
        <v>70</v>
      </c>
      <c r="T38" s="34">
        <v>13</v>
      </c>
      <c r="U38" s="51">
        <f t="shared" si="0"/>
        <v>782</v>
      </c>
      <c r="V38" s="1">
        <f t="shared" si="1"/>
        <v>148</v>
      </c>
      <c r="W38" s="1">
        <f t="shared" si="2"/>
        <v>19</v>
      </c>
    </row>
    <row r="39" spans="1:23" x14ac:dyDescent="0.2">
      <c r="A39" s="49">
        <v>32</v>
      </c>
      <c r="B39" s="32" t="s">
        <v>201</v>
      </c>
      <c r="C39" s="33">
        <v>138</v>
      </c>
      <c r="D39" s="34">
        <v>35</v>
      </c>
      <c r="E39" s="35">
        <v>37</v>
      </c>
      <c r="F39" s="36">
        <v>7</v>
      </c>
      <c r="G39" s="33">
        <v>142</v>
      </c>
      <c r="H39" s="34">
        <v>43</v>
      </c>
      <c r="I39" s="35">
        <v>35</v>
      </c>
      <c r="J39" s="52">
        <v>3</v>
      </c>
      <c r="K39" s="33">
        <v>138</v>
      </c>
      <c r="L39" s="37">
        <v>46</v>
      </c>
      <c r="M39" s="35">
        <v>40</v>
      </c>
      <c r="N39" s="37">
        <v>12</v>
      </c>
      <c r="O39" s="33">
        <v>138</v>
      </c>
      <c r="P39" s="34">
        <v>27</v>
      </c>
      <c r="Q39" s="35">
        <v>44</v>
      </c>
      <c r="R39" s="34">
        <v>7</v>
      </c>
      <c r="S39" s="33">
        <v>70</v>
      </c>
      <c r="T39" s="34">
        <v>17</v>
      </c>
      <c r="U39" s="51">
        <f t="shared" si="0"/>
        <v>782</v>
      </c>
      <c r="V39" s="1">
        <f t="shared" si="1"/>
        <v>197</v>
      </c>
      <c r="W39" s="1">
        <f t="shared" si="2"/>
        <v>26</v>
      </c>
    </row>
    <row r="40" spans="1:23" x14ac:dyDescent="0.2">
      <c r="A40" s="49">
        <v>33</v>
      </c>
      <c r="B40" s="32" t="s">
        <v>202</v>
      </c>
      <c r="C40" s="33">
        <v>138</v>
      </c>
      <c r="D40" s="34">
        <v>70</v>
      </c>
      <c r="E40" s="35">
        <v>37</v>
      </c>
      <c r="F40" s="36">
        <v>13</v>
      </c>
      <c r="G40" s="33">
        <v>142</v>
      </c>
      <c r="H40" s="34">
        <v>67</v>
      </c>
      <c r="I40" s="35">
        <v>35</v>
      </c>
      <c r="J40" s="52">
        <v>18</v>
      </c>
      <c r="K40" s="33">
        <v>138</v>
      </c>
      <c r="L40" s="37">
        <v>61</v>
      </c>
      <c r="M40" s="35">
        <v>40</v>
      </c>
      <c r="N40" s="37">
        <v>16</v>
      </c>
      <c r="O40" s="33">
        <v>138</v>
      </c>
      <c r="P40" s="34">
        <v>64</v>
      </c>
      <c r="Q40" s="35">
        <v>44</v>
      </c>
      <c r="R40" s="34">
        <v>23</v>
      </c>
      <c r="S40" s="33">
        <v>70</v>
      </c>
      <c r="T40" s="34">
        <v>26</v>
      </c>
      <c r="U40" s="51">
        <f t="shared" si="0"/>
        <v>782</v>
      </c>
      <c r="V40" s="1">
        <f t="shared" si="1"/>
        <v>358</v>
      </c>
      <c r="W40" s="1">
        <f t="shared" si="2"/>
        <v>46</v>
      </c>
    </row>
    <row r="41" spans="1:23" x14ac:dyDescent="0.2">
      <c r="A41" s="49">
        <v>34</v>
      </c>
      <c r="B41" s="32" t="s">
        <v>203</v>
      </c>
      <c r="C41" s="33">
        <v>138</v>
      </c>
      <c r="D41" s="34">
        <v>10</v>
      </c>
      <c r="E41" s="35">
        <v>37</v>
      </c>
      <c r="F41" s="36">
        <v>2</v>
      </c>
      <c r="G41" s="33">
        <v>142</v>
      </c>
      <c r="H41" s="34">
        <v>41</v>
      </c>
      <c r="I41" s="35">
        <v>35</v>
      </c>
      <c r="J41" s="52">
        <v>0</v>
      </c>
      <c r="K41" s="33">
        <v>138</v>
      </c>
      <c r="L41" s="37">
        <v>11</v>
      </c>
      <c r="M41" s="35">
        <v>40</v>
      </c>
      <c r="N41" s="37">
        <v>10</v>
      </c>
      <c r="O41" s="33">
        <v>138</v>
      </c>
      <c r="P41" s="34">
        <v>12</v>
      </c>
      <c r="Q41" s="35">
        <v>44</v>
      </c>
      <c r="R41" s="34">
        <v>2</v>
      </c>
      <c r="S41" s="33">
        <v>70</v>
      </c>
      <c r="T41" s="34">
        <v>10</v>
      </c>
      <c r="U41" s="51">
        <f t="shared" si="0"/>
        <v>782</v>
      </c>
      <c r="V41" s="1">
        <f t="shared" si="1"/>
        <v>98</v>
      </c>
      <c r="W41" s="1">
        <f t="shared" si="2"/>
        <v>13</v>
      </c>
    </row>
    <row r="42" spans="1:23" x14ac:dyDescent="0.2">
      <c r="A42" s="49">
        <v>35</v>
      </c>
      <c r="B42" s="32" t="s">
        <v>204</v>
      </c>
      <c r="C42" s="33">
        <v>138</v>
      </c>
      <c r="D42" s="34">
        <v>1</v>
      </c>
      <c r="E42" s="35">
        <v>37</v>
      </c>
      <c r="F42" s="36">
        <v>0</v>
      </c>
      <c r="G42" s="33">
        <v>142</v>
      </c>
      <c r="H42" s="34">
        <v>2</v>
      </c>
      <c r="I42" s="35">
        <v>35</v>
      </c>
      <c r="J42" s="52">
        <v>0</v>
      </c>
      <c r="K42" s="33">
        <v>138</v>
      </c>
      <c r="L42" s="37">
        <v>1</v>
      </c>
      <c r="M42" s="35">
        <v>40</v>
      </c>
      <c r="N42" s="37">
        <v>1</v>
      </c>
      <c r="O42" s="33">
        <v>138</v>
      </c>
      <c r="P42" s="34">
        <v>0</v>
      </c>
      <c r="Q42" s="35">
        <v>44</v>
      </c>
      <c r="R42" s="34">
        <v>0</v>
      </c>
      <c r="S42" s="33">
        <v>70</v>
      </c>
      <c r="T42" s="34">
        <v>2</v>
      </c>
      <c r="U42" s="51">
        <f t="shared" si="0"/>
        <v>782</v>
      </c>
      <c r="V42" s="1">
        <f t="shared" si="1"/>
        <v>7</v>
      </c>
      <c r="W42" s="1">
        <f t="shared" si="2"/>
        <v>1</v>
      </c>
    </row>
    <row r="43" spans="1:23" x14ac:dyDescent="0.2">
      <c r="A43" s="49">
        <v>36</v>
      </c>
      <c r="B43" s="32" t="s">
        <v>205</v>
      </c>
      <c r="C43" s="33">
        <v>138</v>
      </c>
      <c r="D43" s="34">
        <v>0</v>
      </c>
      <c r="E43" s="35">
        <v>37</v>
      </c>
      <c r="F43" s="36">
        <v>0</v>
      </c>
      <c r="G43" s="33">
        <v>142</v>
      </c>
      <c r="H43" s="34">
        <v>0</v>
      </c>
      <c r="I43" s="35">
        <v>35</v>
      </c>
      <c r="J43" s="52">
        <v>0</v>
      </c>
      <c r="K43" s="33">
        <v>138</v>
      </c>
      <c r="L43" s="37">
        <v>0</v>
      </c>
      <c r="M43" s="35">
        <v>40</v>
      </c>
      <c r="N43" s="37">
        <v>0</v>
      </c>
      <c r="O43" s="33">
        <v>138</v>
      </c>
      <c r="P43" s="34">
        <v>0</v>
      </c>
      <c r="Q43" s="35">
        <v>44</v>
      </c>
      <c r="R43" s="34">
        <v>0</v>
      </c>
      <c r="S43" s="33">
        <v>70</v>
      </c>
      <c r="T43" s="34">
        <v>0</v>
      </c>
      <c r="U43" s="51">
        <f t="shared" si="0"/>
        <v>782</v>
      </c>
      <c r="V43" s="1">
        <f t="shared" si="1"/>
        <v>0</v>
      </c>
      <c r="W43" s="1">
        <f t="shared" si="2"/>
        <v>0</v>
      </c>
    </row>
    <row r="44" spans="1:23" x14ac:dyDescent="0.2">
      <c r="A44" s="49">
        <v>37</v>
      </c>
      <c r="B44" s="32" t="s">
        <v>206</v>
      </c>
      <c r="C44" s="33">
        <v>138</v>
      </c>
      <c r="D44" s="34">
        <v>75</v>
      </c>
      <c r="E44" s="35">
        <v>37</v>
      </c>
      <c r="F44" s="36">
        <v>10</v>
      </c>
      <c r="G44" s="33">
        <v>142</v>
      </c>
      <c r="H44" s="34">
        <v>69</v>
      </c>
      <c r="I44" s="35">
        <v>35</v>
      </c>
      <c r="J44" s="52">
        <v>19</v>
      </c>
      <c r="K44" s="33">
        <v>138</v>
      </c>
      <c r="L44" s="37">
        <v>58</v>
      </c>
      <c r="M44" s="35">
        <v>40</v>
      </c>
      <c r="N44" s="37">
        <v>14</v>
      </c>
      <c r="O44" s="33">
        <v>138</v>
      </c>
      <c r="P44" s="34">
        <v>45</v>
      </c>
      <c r="Q44" s="35">
        <v>44</v>
      </c>
      <c r="R44" s="34">
        <v>20</v>
      </c>
      <c r="S44" s="33">
        <v>70</v>
      </c>
      <c r="T44" s="34">
        <v>30</v>
      </c>
      <c r="U44" s="51">
        <f t="shared" si="0"/>
        <v>782</v>
      </c>
      <c r="V44" s="1">
        <f t="shared" si="1"/>
        <v>340</v>
      </c>
      <c r="W44" s="1">
        <f t="shared" si="2"/>
        <v>44</v>
      </c>
    </row>
    <row r="45" spans="1:23" ht="15" customHeight="1" x14ac:dyDescent="0.2">
      <c r="A45" s="49">
        <v>38</v>
      </c>
      <c r="B45" s="32" t="s">
        <v>207</v>
      </c>
      <c r="C45" s="33">
        <v>138</v>
      </c>
      <c r="D45" s="34">
        <v>89</v>
      </c>
      <c r="E45" s="35">
        <v>37</v>
      </c>
      <c r="F45" s="36">
        <v>14</v>
      </c>
      <c r="G45" s="33">
        <v>142</v>
      </c>
      <c r="H45" s="34">
        <v>81</v>
      </c>
      <c r="I45" s="35">
        <v>35</v>
      </c>
      <c r="J45" s="52">
        <v>20</v>
      </c>
      <c r="K45" s="33">
        <v>138</v>
      </c>
      <c r="L45" s="37">
        <v>80</v>
      </c>
      <c r="M45" s="35">
        <v>40</v>
      </c>
      <c r="N45" s="37">
        <v>22</v>
      </c>
      <c r="O45" s="33">
        <v>138</v>
      </c>
      <c r="P45" s="34">
        <v>71</v>
      </c>
      <c r="Q45" s="35">
        <v>44</v>
      </c>
      <c r="R45" s="34">
        <v>20</v>
      </c>
      <c r="S45" s="33">
        <v>70</v>
      </c>
      <c r="T45" s="34">
        <v>35</v>
      </c>
      <c r="U45" s="51">
        <f t="shared" si="0"/>
        <v>782</v>
      </c>
      <c r="V45" s="1">
        <f t="shared" si="1"/>
        <v>432</v>
      </c>
      <c r="W45" s="1">
        <f t="shared" si="2"/>
        <v>56</v>
      </c>
    </row>
    <row r="46" spans="1:23" ht="15" customHeight="1" x14ac:dyDescent="0.2">
      <c r="A46" s="49">
        <v>39</v>
      </c>
      <c r="B46" s="32" t="s">
        <v>208</v>
      </c>
      <c r="C46" s="33">
        <v>138</v>
      </c>
      <c r="D46" s="34">
        <v>119</v>
      </c>
      <c r="E46" s="35">
        <v>37</v>
      </c>
      <c r="F46" s="36">
        <v>19</v>
      </c>
      <c r="G46" s="33">
        <v>142</v>
      </c>
      <c r="H46" s="34">
        <v>112</v>
      </c>
      <c r="I46" s="35">
        <v>35</v>
      </c>
      <c r="J46" s="52">
        <v>29</v>
      </c>
      <c r="K46" s="33">
        <v>138</v>
      </c>
      <c r="L46" s="37">
        <v>114</v>
      </c>
      <c r="M46" s="35">
        <v>40</v>
      </c>
      <c r="N46" s="37">
        <v>33</v>
      </c>
      <c r="O46" s="33">
        <v>138</v>
      </c>
      <c r="P46" s="34">
        <v>113</v>
      </c>
      <c r="Q46" s="35">
        <v>44</v>
      </c>
      <c r="R46" s="34">
        <v>35</v>
      </c>
      <c r="S46" s="33">
        <v>70</v>
      </c>
      <c r="T46" s="34">
        <v>60</v>
      </c>
      <c r="U46" s="51">
        <f t="shared" si="0"/>
        <v>782</v>
      </c>
      <c r="V46" s="1">
        <f t="shared" si="1"/>
        <v>634</v>
      </c>
      <c r="W46" s="1">
        <f t="shared" si="2"/>
        <v>82</v>
      </c>
    </row>
    <row r="47" spans="1:23" x14ac:dyDescent="0.2">
      <c r="A47" s="49">
        <v>40</v>
      </c>
      <c r="B47" s="32" t="s">
        <v>209</v>
      </c>
      <c r="C47" s="33">
        <v>138</v>
      </c>
      <c r="D47" s="34">
        <v>78</v>
      </c>
      <c r="E47" s="35">
        <v>37</v>
      </c>
      <c r="F47" s="36">
        <v>18</v>
      </c>
      <c r="G47" s="33">
        <v>142</v>
      </c>
      <c r="H47" s="34">
        <v>63</v>
      </c>
      <c r="I47" s="35">
        <v>35</v>
      </c>
      <c r="J47" s="52">
        <v>19</v>
      </c>
      <c r="K47" s="33">
        <v>138</v>
      </c>
      <c r="L47" s="37">
        <v>66</v>
      </c>
      <c r="M47" s="35">
        <v>40</v>
      </c>
      <c r="N47" s="37">
        <v>24</v>
      </c>
      <c r="O47" s="33">
        <v>138</v>
      </c>
      <c r="P47" s="34">
        <v>56</v>
      </c>
      <c r="Q47" s="35">
        <v>44</v>
      </c>
      <c r="R47" s="34">
        <v>18</v>
      </c>
      <c r="S47" s="33">
        <v>70</v>
      </c>
      <c r="T47" s="34">
        <v>31</v>
      </c>
      <c r="U47" s="51">
        <f t="shared" si="0"/>
        <v>782</v>
      </c>
      <c r="V47" s="1">
        <f t="shared" si="1"/>
        <v>373</v>
      </c>
      <c r="W47" s="1">
        <f t="shared" si="2"/>
        <v>48</v>
      </c>
    </row>
    <row r="48" spans="1:23" x14ac:dyDescent="0.2">
      <c r="A48" s="49">
        <v>41</v>
      </c>
      <c r="B48" s="32" t="s">
        <v>210</v>
      </c>
      <c r="C48" s="33">
        <v>138</v>
      </c>
      <c r="D48" s="34">
        <v>9</v>
      </c>
      <c r="E48" s="35">
        <v>37</v>
      </c>
      <c r="F48" s="36">
        <v>7</v>
      </c>
      <c r="G48" s="33">
        <v>142</v>
      </c>
      <c r="H48" s="34">
        <v>17</v>
      </c>
      <c r="I48" s="35">
        <v>35</v>
      </c>
      <c r="J48" s="52">
        <v>3</v>
      </c>
      <c r="K48" s="33">
        <v>138</v>
      </c>
      <c r="L48" s="37">
        <v>12</v>
      </c>
      <c r="M48" s="35">
        <v>40</v>
      </c>
      <c r="N48" s="37">
        <v>7</v>
      </c>
      <c r="O48" s="33">
        <v>138</v>
      </c>
      <c r="P48" s="34">
        <v>9</v>
      </c>
      <c r="Q48" s="35">
        <v>44</v>
      </c>
      <c r="R48" s="34">
        <v>0</v>
      </c>
      <c r="S48" s="33">
        <v>70</v>
      </c>
      <c r="T48" s="34">
        <v>4</v>
      </c>
      <c r="U48" s="51">
        <f t="shared" si="0"/>
        <v>782</v>
      </c>
      <c r="V48" s="1">
        <f t="shared" si="1"/>
        <v>68</v>
      </c>
      <c r="W48" s="1">
        <f t="shared" si="2"/>
        <v>9</v>
      </c>
    </row>
    <row r="49" spans="1:23" x14ac:dyDescent="0.2">
      <c r="A49" s="49">
        <v>42</v>
      </c>
      <c r="B49" s="32" t="s">
        <v>211</v>
      </c>
      <c r="C49" s="33">
        <v>138</v>
      </c>
      <c r="D49" s="34">
        <v>60</v>
      </c>
      <c r="E49" s="35">
        <v>37</v>
      </c>
      <c r="F49" s="36">
        <v>4</v>
      </c>
      <c r="G49" s="33">
        <v>142</v>
      </c>
      <c r="H49" s="34">
        <v>83</v>
      </c>
      <c r="I49" s="35">
        <v>35</v>
      </c>
      <c r="J49" s="52">
        <v>13</v>
      </c>
      <c r="K49" s="33">
        <v>138</v>
      </c>
      <c r="L49" s="37">
        <v>54</v>
      </c>
      <c r="M49" s="35">
        <v>40</v>
      </c>
      <c r="N49" s="37">
        <v>19</v>
      </c>
      <c r="O49" s="33">
        <v>138</v>
      </c>
      <c r="P49" s="34">
        <v>50</v>
      </c>
      <c r="Q49" s="35">
        <v>44</v>
      </c>
      <c r="R49" s="34">
        <v>13</v>
      </c>
      <c r="S49" s="33">
        <v>70</v>
      </c>
      <c r="T49" s="34">
        <v>31</v>
      </c>
      <c r="U49" s="51">
        <f t="shared" si="0"/>
        <v>782</v>
      </c>
      <c r="V49" s="1">
        <f t="shared" si="1"/>
        <v>327</v>
      </c>
      <c r="W49" s="1">
        <f t="shared" si="2"/>
        <v>42</v>
      </c>
    </row>
    <row r="50" spans="1:23" ht="15" customHeight="1" x14ac:dyDescent="0.2">
      <c r="A50" s="49">
        <v>43</v>
      </c>
      <c r="B50" s="32" t="s">
        <v>212</v>
      </c>
      <c r="C50" s="33">
        <v>138</v>
      </c>
      <c r="D50" s="34">
        <v>91</v>
      </c>
      <c r="E50" s="35">
        <v>37</v>
      </c>
      <c r="F50" s="36">
        <v>15</v>
      </c>
      <c r="G50" s="33">
        <v>142</v>
      </c>
      <c r="H50" s="34">
        <v>99</v>
      </c>
      <c r="I50" s="35">
        <v>35</v>
      </c>
      <c r="J50" s="52">
        <v>23</v>
      </c>
      <c r="K50" s="33">
        <v>138</v>
      </c>
      <c r="L50" s="37">
        <v>96</v>
      </c>
      <c r="M50" s="35">
        <v>40</v>
      </c>
      <c r="N50" s="37">
        <v>27</v>
      </c>
      <c r="O50" s="33">
        <v>138</v>
      </c>
      <c r="P50" s="34">
        <v>82</v>
      </c>
      <c r="Q50" s="35">
        <v>44</v>
      </c>
      <c r="R50" s="34">
        <v>25</v>
      </c>
      <c r="S50" s="33">
        <v>70</v>
      </c>
      <c r="T50" s="34">
        <v>40</v>
      </c>
      <c r="U50" s="51">
        <f t="shared" si="0"/>
        <v>782</v>
      </c>
      <c r="V50" s="1">
        <f t="shared" si="1"/>
        <v>498</v>
      </c>
      <c r="W50" s="1">
        <f t="shared" si="2"/>
        <v>64</v>
      </c>
    </row>
    <row r="51" spans="1:23" x14ac:dyDescent="0.2">
      <c r="A51" s="49">
        <v>44</v>
      </c>
      <c r="B51" s="32" t="s">
        <v>213</v>
      </c>
      <c r="C51" s="33">
        <v>138</v>
      </c>
      <c r="D51" s="34">
        <v>3</v>
      </c>
      <c r="E51" s="35">
        <v>37</v>
      </c>
      <c r="F51" s="36">
        <v>1</v>
      </c>
      <c r="G51" s="33">
        <v>142</v>
      </c>
      <c r="H51" s="34">
        <v>13</v>
      </c>
      <c r="I51" s="35">
        <v>35</v>
      </c>
      <c r="J51" s="52">
        <v>1</v>
      </c>
      <c r="K51" s="33">
        <v>138</v>
      </c>
      <c r="L51" s="37">
        <v>6</v>
      </c>
      <c r="M51" s="35">
        <v>40</v>
      </c>
      <c r="N51" s="37">
        <v>4</v>
      </c>
      <c r="O51" s="33">
        <v>138</v>
      </c>
      <c r="P51" s="34">
        <v>9</v>
      </c>
      <c r="Q51" s="35">
        <v>44</v>
      </c>
      <c r="R51" s="34">
        <v>0</v>
      </c>
      <c r="S51" s="33">
        <v>70</v>
      </c>
      <c r="T51" s="34">
        <v>8</v>
      </c>
      <c r="U51" s="51">
        <f t="shared" si="0"/>
        <v>782</v>
      </c>
      <c r="V51" s="1">
        <f t="shared" si="1"/>
        <v>45</v>
      </c>
      <c r="W51" s="1">
        <f t="shared" si="2"/>
        <v>6</v>
      </c>
    </row>
    <row r="52" spans="1:23" ht="15" customHeight="1" x14ac:dyDescent="0.2">
      <c r="A52" s="49">
        <v>45</v>
      </c>
      <c r="B52" s="32" t="s">
        <v>215</v>
      </c>
      <c r="C52" s="33">
        <v>138</v>
      </c>
      <c r="D52" s="37">
        <v>94</v>
      </c>
      <c r="E52" s="35">
        <v>37</v>
      </c>
      <c r="F52" s="38">
        <v>19</v>
      </c>
      <c r="G52" s="33">
        <v>142</v>
      </c>
      <c r="H52" s="37">
        <v>77</v>
      </c>
      <c r="I52" s="35">
        <v>35</v>
      </c>
      <c r="J52" s="38">
        <v>24</v>
      </c>
      <c r="K52" s="33">
        <v>138</v>
      </c>
      <c r="L52" s="37">
        <v>69</v>
      </c>
      <c r="M52" s="35">
        <v>40</v>
      </c>
      <c r="N52" s="37">
        <v>20</v>
      </c>
      <c r="O52" s="33">
        <v>138</v>
      </c>
      <c r="P52" s="37">
        <v>66</v>
      </c>
      <c r="Q52" s="35">
        <v>44</v>
      </c>
      <c r="R52" s="37">
        <v>25</v>
      </c>
      <c r="S52" s="33">
        <v>70</v>
      </c>
      <c r="T52" s="37">
        <v>38</v>
      </c>
      <c r="U52" s="51">
        <f t="shared" si="0"/>
        <v>782</v>
      </c>
      <c r="V52" s="1">
        <f t="shared" si="1"/>
        <v>432</v>
      </c>
      <c r="W52" s="1">
        <f>ROUNDUP(V52/U52*100,0)</f>
        <v>56</v>
      </c>
    </row>
    <row r="53" spans="1:23" ht="15" customHeight="1" x14ac:dyDescent="0.2">
      <c r="A53" s="49">
        <v>46</v>
      </c>
      <c r="B53" s="32" t="s">
        <v>214</v>
      </c>
      <c r="C53" s="33">
        <v>138</v>
      </c>
      <c r="D53" s="34">
        <v>69</v>
      </c>
      <c r="E53" s="35">
        <v>39</v>
      </c>
      <c r="F53" s="36">
        <v>11</v>
      </c>
      <c r="G53" s="33">
        <v>142</v>
      </c>
      <c r="H53" s="34">
        <v>49</v>
      </c>
      <c r="I53" s="35">
        <v>43</v>
      </c>
      <c r="J53" s="52">
        <v>18</v>
      </c>
      <c r="K53" s="33">
        <v>138</v>
      </c>
      <c r="L53" s="37">
        <v>52</v>
      </c>
      <c r="M53" s="35">
        <v>24</v>
      </c>
      <c r="N53" s="37">
        <v>11</v>
      </c>
      <c r="O53" s="33">
        <v>138</v>
      </c>
      <c r="P53" s="34">
        <v>42</v>
      </c>
      <c r="Q53" s="35">
        <v>39</v>
      </c>
      <c r="R53" s="34">
        <v>22</v>
      </c>
      <c r="S53" s="33">
        <v>70</v>
      </c>
      <c r="T53" s="34">
        <v>29</v>
      </c>
      <c r="U53" s="51">
        <f t="shared" si="0"/>
        <v>771</v>
      </c>
      <c r="V53" s="1">
        <f t="shared" si="1"/>
        <v>303</v>
      </c>
      <c r="W53" s="1">
        <f>ROUNDUP(V53/U53*100,0)</f>
        <v>40</v>
      </c>
    </row>
    <row r="54" spans="1:23" x14ac:dyDescent="0.2">
      <c r="A54" s="49">
        <v>47</v>
      </c>
      <c r="B54" s="32" t="s">
        <v>216</v>
      </c>
      <c r="C54" s="33">
        <v>138</v>
      </c>
      <c r="D54" s="34">
        <v>97</v>
      </c>
      <c r="E54" s="35">
        <v>39</v>
      </c>
      <c r="F54" s="36">
        <v>23</v>
      </c>
      <c r="G54" s="33">
        <v>142</v>
      </c>
      <c r="H54" s="34">
        <v>84</v>
      </c>
      <c r="I54" s="35">
        <v>43</v>
      </c>
      <c r="J54" s="52">
        <v>22</v>
      </c>
      <c r="K54" s="33">
        <v>138</v>
      </c>
      <c r="L54" s="37">
        <v>81</v>
      </c>
      <c r="M54" s="35">
        <v>24</v>
      </c>
      <c r="N54" s="37">
        <v>16</v>
      </c>
      <c r="O54" s="33">
        <v>138</v>
      </c>
      <c r="P54" s="34">
        <v>72</v>
      </c>
      <c r="Q54" s="35">
        <v>39</v>
      </c>
      <c r="R54" s="34">
        <v>28</v>
      </c>
      <c r="S54" s="33">
        <v>70</v>
      </c>
      <c r="T54" s="34">
        <v>39</v>
      </c>
      <c r="U54" s="51">
        <f t="shared" si="0"/>
        <v>771</v>
      </c>
      <c r="V54" s="1">
        <f t="shared" si="1"/>
        <v>462</v>
      </c>
      <c r="W54" s="1">
        <f t="shared" si="2"/>
        <v>60</v>
      </c>
    </row>
    <row r="55" spans="1:23" x14ac:dyDescent="0.2">
      <c r="A55" s="49">
        <v>48</v>
      </c>
      <c r="B55" s="32" t="s">
        <v>217</v>
      </c>
      <c r="C55" s="33">
        <v>138</v>
      </c>
      <c r="D55" s="34">
        <v>87</v>
      </c>
      <c r="E55" s="35">
        <v>39</v>
      </c>
      <c r="F55" s="36">
        <v>21</v>
      </c>
      <c r="G55" s="33">
        <v>142</v>
      </c>
      <c r="H55" s="34">
        <v>74</v>
      </c>
      <c r="I55" s="35">
        <v>43</v>
      </c>
      <c r="J55" s="52">
        <v>23</v>
      </c>
      <c r="K55" s="33">
        <v>138</v>
      </c>
      <c r="L55" s="37">
        <v>74</v>
      </c>
      <c r="M55" s="35">
        <v>24</v>
      </c>
      <c r="N55" s="37">
        <v>14</v>
      </c>
      <c r="O55" s="33">
        <v>138</v>
      </c>
      <c r="P55" s="34">
        <v>73</v>
      </c>
      <c r="Q55" s="35">
        <v>39</v>
      </c>
      <c r="R55" s="34">
        <v>29</v>
      </c>
      <c r="S55" s="33">
        <v>70</v>
      </c>
      <c r="T55" s="34">
        <v>34</v>
      </c>
      <c r="U55" s="51">
        <f t="shared" si="0"/>
        <v>771</v>
      </c>
      <c r="V55" s="1">
        <f t="shared" si="1"/>
        <v>429</v>
      </c>
      <c r="W55" s="1">
        <f t="shared" si="2"/>
        <v>56</v>
      </c>
    </row>
    <row r="56" spans="1:23" x14ac:dyDescent="0.2">
      <c r="A56" s="49">
        <v>49</v>
      </c>
      <c r="B56" s="32" t="s">
        <v>218</v>
      </c>
      <c r="C56" s="33">
        <v>138</v>
      </c>
      <c r="D56" s="34">
        <v>32</v>
      </c>
      <c r="E56" s="35">
        <v>39</v>
      </c>
      <c r="F56" s="36">
        <v>10</v>
      </c>
      <c r="G56" s="33">
        <v>142</v>
      </c>
      <c r="H56" s="34">
        <v>46</v>
      </c>
      <c r="I56" s="35">
        <v>43</v>
      </c>
      <c r="J56" s="52">
        <v>8</v>
      </c>
      <c r="K56" s="33">
        <v>138</v>
      </c>
      <c r="L56" s="37">
        <v>36</v>
      </c>
      <c r="M56" s="35">
        <v>24</v>
      </c>
      <c r="N56" s="37">
        <v>6</v>
      </c>
      <c r="O56" s="33">
        <v>138</v>
      </c>
      <c r="P56" s="34">
        <v>25</v>
      </c>
      <c r="Q56" s="35">
        <v>39</v>
      </c>
      <c r="R56" s="34">
        <v>12</v>
      </c>
      <c r="S56" s="33">
        <v>70</v>
      </c>
      <c r="T56" s="34">
        <v>17</v>
      </c>
      <c r="U56" s="51">
        <f t="shared" si="0"/>
        <v>771</v>
      </c>
      <c r="V56" s="1">
        <f t="shared" si="1"/>
        <v>192</v>
      </c>
      <c r="W56" s="1">
        <f t="shared" si="2"/>
        <v>25</v>
      </c>
    </row>
    <row r="57" spans="1:23" x14ac:dyDescent="0.2">
      <c r="A57" s="49">
        <v>50</v>
      </c>
      <c r="B57" s="32" t="s">
        <v>219</v>
      </c>
      <c r="C57" s="33">
        <v>138</v>
      </c>
      <c r="D57" s="34">
        <v>0</v>
      </c>
      <c r="E57" s="35">
        <v>39</v>
      </c>
      <c r="F57" s="36">
        <v>0</v>
      </c>
      <c r="G57" s="33">
        <v>142</v>
      </c>
      <c r="H57" s="34">
        <v>0</v>
      </c>
      <c r="I57" s="35">
        <v>43</v>
      </c>
      <c r="J57" s="52">
        <v>0</v>
      </c>
      <c r="K57" s="33">
        <v>138</v>
      </c>
      <c r="L57" s="37">
        <v>1</v>
      </c>
      <c r="M57" s="35">
        <v>24</v>
      </c>
      <c r="N57" s="37">
        <v>0</v>
      </c>
      <c r="O57" s="33">
        <v>138</v>
      </c>
      <c r="P57" s="34">
        <v>0</v>
      </c>
      <c r="Q57" s="35">
        <v>39</v>
      </c>
      <c r="R57" s="34">
        <v>0</v>
      </c>
      <c r="S57" s="33">
        <v>70</v>
      </c>
      <c r="T57" s="34">
        <v>0</v>
      </c>
      <c r="U57" s="51">
        <f t="shared" si="0"/>
        <v>771</v>
      </c>
      <c r="V57" s="1">
        <f t="shared" si="1"/>
        <v>1</v>
      </c>
      <c r="W57" s="1">
        <f t="shared" si="2"/>
        <v>1</v>
      </c>
    </row>
    <row r="58" spans="1:23" x14ac:dyDescent="0.2">
      <c r="A58" s="49">
        <v>51</v>
      </c>
      <c r="B58" s="32" t="s">
        <v>220</v>
      </c>
      <c r="C58" s="33">
        <v>138</v>
      </c>
      <c r="D58" s="34">
        <v>64</v>
      </c>
      <c r="E58" s="35">
        <v>39</v>
      </c>
      <c r="F58" s="36">
        <v>19</v>
      </c>
      <c r="G58" s="33">
        <v>142</v>
      </c>
      <c r="H58" s="34">
        <v>55</v>
      </c>
      <c r="I58" s="35">
        <v>43</v>
      </c>
      <c r="J58" s="52">
        <v>17</v>
      </c>
      <c r="K58" s="33">
        <v>138</v>
      </c>
      <c r="L58" s="37">
        <v>57</v>
      </c>
      <c r="M58" s="35">
        <v>24</v>
      </c>
      <c r="N58" s="37">
        <v>5</v>
      </c>
      <c r="O58" s="33">
        <v>138</v>
      </c>
      <c r="P58" s="34">
        <v>66</v>
      </c>
      <c r="Q58" s="35">
        <v>39</v>
      </c>
      <c r="R58" s="34">
        <v>20</v>
      </c>
      <c r="S58" s="33">
        <v>70</v>
      </c>
      <c r="T58" s="34">
        <v>31</v>
      </c>
      <c r="U58" s="51">
        <f t="shared" si="0"/>
        <v>771</v>
      </c>
      <c r="V58" s="1">
        <f t="shared" si="1"/>
        <v>334</v>
      </c>
      <c r="W58" s="1">
        <f t="shared" si="2"/>
        <v>44</v>
      </c>
    </row>
    <row r="59" spans="1:23" x14ac:dyDescent="0.2">
      <c r="A59" s="49">
        <v>52</v>
      </c>
      <c r="B59" s="32" t="s">
        <v>240</v>
      </c>
      <c r="C59" s="33">
        <v>138</v>
      </c>
      <c r="D59" s="34">
        <v>29</v>
      </c>
      <c r="E59" s="35">
        <v>39</v>
      </c>
      <c r="F59" s="36">
        <v>5</v>
      </c>
      <c r="G59" s="33">
        <v>142</v>
      </c>
      <c r="H59" s="34">
        <v>26</v>
      </c>
      <c r="I59" s="35">
        <v>43</v>
      </c>
      <c r="J59" s="52">
        <v>2</v>
      </c>
      <c r="K59" s="33">
        <v>138</v>
      </c>
      <c r="L59" s="37">
        <v>17</v>
      </c>
      <c r="M59" s="35">
        <v>24</v>
      </c>
      <c r="N59" s="37">
        <v>4</v>
      </c>
      <c r="O59" s="33">
        <v>138</v>
      </c>
      <c r="P59" s="34">
        <v>16</v>
      </c>
      <c r="Q59" s="35">
        <v>39</v>
      </c>
      <c r="R59" s="34">
        <v>8</v>
      </c>
      <c r="S59" s="33">
        <v>70</v>
      </c>
      <c r="T59" s="34">
        <v>15</v>
      </c>
      <c r="U59" s="51">
        <f t="shared" si="0"/>
        <v>771</v>
      </c>
      <c r="V59" s="1">
        <f t="shared" si="1"/>
        <v>122</v>
      </c>
      <c r="W59" s="1">
        <f t="shared" si="2"/>
        <v>16</v>
      </c>
    </row>
    <row r="60" spans="1:23" x14ac:dyDescent="0.2">
      <c r="A60" s="49">
        <v>53</v>
      </c>
      <c r="B60" s="32" t="s">
        <v>221</v>
      </c>
      <c r="C60" s="33">
        <v>138</v>
      </c>
      <c r="D60" s="34">
        <v>11</v>
      </c>
      <c r="E60" s="35">
        <v>39</v>
      </c>
      <c r="F60" s="36">
        <v>3</v>
      </c>
      <c r="G60" s="33">
        <v>142</v>
      </c>
      <c r="H60" s="34">
        <v>21</v>
      </c>
      <c r="I60" s="35">
        <v>43</v>
      </c>
      <c r="J60" s="52">
        <v>2</v>
      </c>
      <c r="K60" s="33">
        <v>138</v>
      </c>
      <c r="L60" s="37">
        <v>19</v>
      </c>
      <c r="M60" s="35">
        <v>24</v>
      </c>
      <c r="N60" s="37">
        <v>0</v>
      </c>
      <c r="O60" s="33">
        <v>138</v>
      </c>
      <c r="P60" s="34">
        <v>11</v>
      </c>
      <c r="Q60" s="35">
        <v>39</v>
      </c>
      <c r="R60" s="34">
        <v>8</v>
      </c>
      <c r="S60" s="33">
        <v>70</v>
      </c>
      <c r="T60" s="34">
        <v>7</v>
      </c>
      <c r="U60" s="51">
        <f t="shared" si="0"/>
        <v>771</v>
      </c>
      <c r="V60" s="1">
        <f t="shared" si="1"/>
        <v>82</v>
      </c>
      <c r="W60" s="1">
        <f t="shared" si="2"/>
        <v>11</v>
      </c>
    </row>
    <row r="61" spans="1:23" x14ac:dyDescent="0.2">
      <c r="A61" s="49">
        <v>54</v>
      </c>
      <c r="B61" s="32" t="s">
        <v>222</v>
      </c>
      <c r="C61" s="33">
        <v>138</v>
      </c>
      <c r="D61" s="34">
        <v>66</v>
      </c>
      <c r="E61" s="35">
        <v>39</v>
      </c>
      <c r="F61" s="36">
        <v>10</v>
      </c>
      <c r="G61" s="33">
        <v>142</v>
      </c>
      <c r="H61" s="34">
        <v>65</v>
      </c>
      <c r="I61" s="35">
        <v>43</v>
      </c>
      <c r="J61" s="52">
        <v>15</v>
      </c>
      <c r="K61" s="33">
        <v>138</v>
      </c>
      <c r="L61" s="37">
        <v>65</v>
      </c>
      <c r="M61" s="35">
        <v>24</v>
      </c>
      <c r="N61" s="37">
        <v>11</v>
      </c>
      <c r="O61" s="33">
        <v>138</v>
      </c>
      <c r="P61" s="34">
        <v>54</v>
      </c>
      <c r="Q61" s="35">
        <v>39</v>
      </c>
      <c r="R61" s="34">
        <v>17</v>
      </c>
      <c r="S61" s="33">
        <v>70</v>
      </c>
      <c r="T61" s="34">
        <v>27</v>
      </c>
      <c r="U61" s="51">
        <f t="shared" si="0"/>
        <v>771</v>
      </c>
      <c r="V61" s="1">
        <f t="shared" si="1"/>
        <v>330</v>
      </c>
      <c r="W61" s="1">
        <f t="shared" si="2"/>
        <v>43</v>
      </c>
    </row>
    <row r="62" spans="1:23" x14ac:dyDescent="0.2">
      <c r="A62" s="49">
        <v>55</v>
      </c>
      <c r="B62" s="32" t="s">
        <v>223</v>
      </c>
      <c r="C62" s="33">
        <v>138</v>
      </c>
      <c r="D62" s="34">
        <v>0</v>
      </c>
      <c r="E62" s="35">
        <v>39</v>
      </c>
      <c r="F62" s="36">
        <v>0</v>
      </c>
      <c r="G62" s="33">
        <v>142</v>
      </c>
      <c r="H62" s="34">
        <v>0</v>
      </c>
      <c r="I62" s="35">
        <v>43</v>
      </c>
      <c r="J62" s="52">
        <v>0</v>
      </c>
      <c r="K62" s="33">
        <v>138</v>
      </c>
      <c r="L62" s="37">
        <v>1</v>
      </c>
      <c r="M62" s="35">
        <v>24</v>
      </c>
      <c r="N62" s="37">
        <v>0</v>
      </c>
      <c r="O62" s="33">
        <v>138</v>
      </c>
      <c r="P62" s="34">
        <v>0</v>
      </c>
      <c r="Q62" s="35">
        <v>39</v>
      </c>
      <c r="R62" s="34">
        <v>0</v>
      </c>
      <c r="S62" s="33">
        <v>70</v>
      </c>
      <c r="T62" s="34">
        <v>1</v>
      </c>
      <c r="U62" s="51">
        <f t="shared" si="0"/>
        <v>771</v>
      </c>
      <c r="V62" s="1">
        <f t="shared" si="1"/>
        <v>2</v>
      </c>
      <c r="W62" s="1">
        <f t="shared" si="2"/>
        <v>1</v>
      </c>
    </row>
    <row r="63" spans="1:23" x14ac:dyDescent="0.2">
      <c r="A63" s="49">
        <v>56</v>
      </c>
      <c r="B63" s="32" t="s">
        <v>224</v>
      </c>
      <c r="C63" s="33">
        <v>138</v>
      </c>
      <c r="D63" s="34">
        <v>0</v>
      </c>
      <c r="E63" s="35">
        <v>39</v>
      </c>
      <c r="F63" s="36">
        <v>0</v>
      </c>
      <c r="G63" s="33">
        <v>142</v>
      </c>
      <c r="H63" s="34">
        <v>0</v>
      </c>
      <c r="I63" s="35">
        <v>43</v>
      </c>
      <c r="J63" s="52">
        <v>0</v>
      </c>
      <c r="K63" s="33">
        <v>138</v>
      </c>
      <c r="L63" s="37">
        <v>0</v>
      </c>
      <c r="M63" s="35">
        <v>24</v>
      </c>
      <c r="N63" s="37">
        <v>0</v>
      </c>
      <c r="O63" s="33">
        <v>138</v>
      </c>
      <c r="P63" s="34">
        <v>0</v>
      </c>
      <c r="Q63" s="35">
        <v>39</v>
      </c>
      <c r="R63" s="34">
        <v>0</v>
      </c>
      <c r="S63" s="33">
        <v>70</v>
      </c>
      <c r="T63" s="34">
        <v>1</v>
      </c>
      <c r="U63" s="51">
        <f t="shared" si="0"/>
        <v>771</v>
      </c>
      <c r="V63" s="1">
        <f t="shared" si="1"/>
        <v>1</v>
      </c>
      <c r="W63" s="1">
        <f t="shared" si="2"/>
        <v>1</v>
      </c>
    </row>
    <row r="64" spans="1:23" x14ac:dyDescent="0.2">
      <c r="A64" s="49">
        <v>57</v>
      </c>
      <c r="B64" s="32" t="s">
        <v>225</v>
      </c>
      <c r="C64" s="33">
        <v>138</v>
      </c>
      <c r="D64" s="34">
        <v>68</v>
      </c>
      <c r="E64" s="35">
        <v>39</v>
      </c>
      <c r="F64" s="36">
        <v>17</v>
      </c>
      <c r="G64" s="33">
        <v>142</v>
      </c>
      <c r="H64" s="34">
        <v>45</v>
      </c>
      <c r="I64" s="35">
        <v>43</v>
      </c>
      <c r="J64" s="52">
        <v>14</v>
      </c>
      <c r="K64" s="33">
        <v>138</v>
      </c>
      <c r="L64" s="37">
        <v>42</v>
      </c>
      <c r="M64" s="35">
        <v>24</v>
      </c>
      <c r="N64" s="37">
        <v>9</v>
      </c>
      <c r="O64" s="33">
        <v>138</v>
      </c>
      <c r="P64" s="34">
        <v>37</v>
      </c>
      <c r="Q64" s="35">
        <v>39</v>
      </c>
      <c r="R64" s="34">
        <v>14</v>
      </c>
      <c r="S64" s="33">
        <v>70</v>
      </c>
      <c r="T64" s="34">
        <v>20</v>
      </c>
      <c r="U64" s="51">
        <f t="shared" si="0"/>
        <v>771</v>
      </c>
      <c r="V64" s="1">
        <f t="shared" si="1"/>
        <v>266</v>
      </c>
      <c r="W64" s="1">
        <f t="shared" si="2"/>
        <v>35</v>
      </c>
    </row>
    <row r="65" spans="1:23" x14ac:dyDescent="0.2">
      <c r="A65" s="49">
        <v>58</v>
      </c>
      <c r="B65" s="32" t="s">
        <v>226</v>
      </c>
      <c r="C65" s="33">
        <v>138</v>
      </c>
      <c r="D65" s="34">
        <v>77</v>
      </c>
      <c r="E65" s="35">
        <v>39</v>
      </c>
      <c r="F65" s="36">
        <v>22</v>
      </c>
      <c r="G65" s="33">
        <v>142</v>
      </c>
      <c r="H65" s="34">
        <v>78</v>
      </c>
      <c r="I65" s="35">
        <v>43</v>
      </c>
      <c r="J65" s="52">
        <v>13</v>
      </c>
      <c r="K65" s="33">
        <v>138</v>
      </c>
      <c r="L65" s="37">
        <v>73</v>
      </c>
      <c r="M65" s="35">
        <v>24</v>
      </c>
      <c r="N65" s="37">
        <v>11</v>
      </c>
      <c r="O65" s="33">
        <v>138</v>
      </c>
      <c r="P65" s="34">
        <v>48</v>
      </c>
      <c r="Q65" s="35">
        <v>39</v>
      </c>
      <c r="R65" s="34">
        <v>23</v>
      </c>
      <c r="S65" s="33">
        <v>70</v>
      </c>
      <c r="T65" s="34">
        <v>34</v>
      </c>
      <c r="U65" s="51">
        <f t="shared" si="0"/>
        <v>771</v>
      </c>
      <c r="V65" s="1">
        <f t="shared" si="1"/>
        <v>379</v>
      </c>
      <c r="W65" s="1">
        <f t="shared" si="2"/>
        <v>50</v>
      </c>
    </row>
    <row r="66" spans="1:23" x14ac:dyDescent="0.2">
      <c r="A66" s="49">
        <v>59</v>
      </c>
      <c r="B66" s="32" t="s">
        <v>227</v>
      </c>
      <c r="C66" s="33">
        <v>138</v>
      </c>
      <c r="D66" s="34">
        <v>78</v>
      </c>
      <c r="E66" s="35">
        <v>39</v>
      </c>
      <c r="F66" s="36">
        <v>22</v>
      </c>
      <c r="G66" s="33">
        <v>142</v>
      </c>
      <c r="H66" s="34">
        <v>78</v>
      </c>
      <c r="I66" s="35">
        <v>43</v>
      </c>
      <c r="J66" s="52">
        <v>21</v>
      </c>
      <c r="K66" s="33">
        <v>138</v>
      </c>
      <c r="L66" s="37">
        <v>66</v>
      </c>
      <c r="M66" s="35">
        <v>24</v>
      </c>
      <c r="N66" s="37">
        <v>17</v>
      </c>
      <c r="O66" s="33">
        <v>138</v>
      </c>
      <c r="P66" s="34">
        <v>69</v>
      </c>
      <c r="Q66" s="35">
        <v>39</v>
      </c>
      <c r="R66" s="34">
        <v>20</v>
      </c>
      <c r="S66" s="33">
        <v>70</v>
      </c>
      <c r="T66" s="34">
        <v>30</v>
      </c>
      <c r="U66" s="51">
        <f t="shared" si="0"/>
        <v>771</v>
      </c>
      <c r="V66" s="1">
        <f t="shared" si="1"/>
        <v>401</v>
      </c>
      <c r="W66" s="1">
        <f t="shared" si="2"/>
        <v>53</v>
      </c>
    </row>
    <row r="67" spans="1:23" x14ac:dyDescent="0.2">
      <c r="A67" s="26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6"/>
      <c r="V67" s="26"/>
      <c r="W67" s="26"/>
    </row>
    <row r="68" spans="1:23" x14ac:dyDescent="0.2">
      <c r="A68" s="26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54"/>
      <c r="U68" s="54"/>
      <c r="V68" s="54"/>
      <c r="W68" s="28"/>
    </row>
    <row r="69" spans="1:23" x14ac:dyDescent="0.2">
      <c r="A69" s="26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54"/>
      <c r="U69" s="54"/>
      <c r="V69" s="54"/>
      <c r="W69" s="28"/>
    </row>
    <row r="70" spans="1:23" x14ac:dyDescent="0.2">
      <c r="A70" s="26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54"/>
      <c r="U70" s="54"/>
      <c r="V70" s="54"/>
      <c r="W70" s="28"/>
    </row>
    <row r="71" spans="1:23" x14ac:dyDescent="0.2">
      <c r="A71" s="26"/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6"/>
      <c r="V71" s="50"/>
      <c r="W71" s="28"/>
    </row>
    <row r="72" spans="1:23" x14ac:dyDescent="0.2">
      <c r="A72" s="26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6"/>
      <c r="V72" s="50"/>
      <c r="W72" s="28"/>
    </row>
    <row r="73" spans="1:23" x14ac:dyDescent="0.2">
      <c r="A73" s="26"/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6"/>
      <c r="V73" s="50"/>
      <c r="W73" s="28"/>
    </row>
    <row r="74" spans="1:23" x14ac:dyDescent="0.2">
      <c r="A74" s="26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6"/>
      <c r="V74" s="50"/>
      <c r="W74" s="28"/>
    </row>
    <row r="75" spans="1:23" x14ac:dyDescent="0.2">
      <c r="A75" s="26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6"/>
      <c r="V75" s="50"/>
      <c r="W75" s="28"/>
    </row>
    <row r="76" spans="1:23" x14ac:dyDescent="0.2">
      <c r="A76" s="26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6"/>
      <c r="V76" s="50"/>
      <c r="W76" s="28"/>
    </row>
    <row r="77" spans="1:23" x14ac:dyDescent="0.2">
      <c r="A77" s="2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6"/>
      <c r="V77" s="50"/>
      <c r="W77" s="28"/>
    </row>
    <row r="78" spans="1:23" x14ac:dyDescent="0.2">
      <c r="A78" s="26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6"/>
      <c r="V78" s="26"/>
      <c r="W78" s="26"/>
    </row>
    <row r="79" spans="1:23" x14ac:dyDescent="0.2">
      <c r="A79" s="26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6"/>
      <c r="V79" s="26"/>
      <c r="W79" s="26"/>
    </row>
  </sheetData>
  <mergeCells count="18"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  <mergeCell ref="U1:W1"/>
    <mergeCell ref="U2:W2"/>
    <mergeCell ref="U3:W3"/>
    <mergeCell ref="U4:W4"/>
    <mergeCell ref="W5:W7"/>
    <mergeCell ref="U5:U7"/>
    <mergeCell ref="V5:V7"/>
  </mergeCell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7"/>
  <sheetViews>
    <sheetView tabSelected="1" workbookViewId="0">
      <selection activeCell="R7" sqref="R7"/>
    </sheetView>
  </sheetViews>
  <sheetFormatPr defaultRowHeight="15" x14ac:dyDescent="0.2"/>
  <cols>
    <col min="1" max="1" width="5.37890625" bestFit="1" customWidth="1"/>
    <col min="2" max="2" width="19.1015625" bestFit="1" customWidth="1"/>
    <col min="3" max="16" width="5.6484375" customWidth="1"/>
    <col min="17" max="17" width="10.35546875" bestFit="1" customWidth="1"/>
    <col min="18" max="18" width="9.81640625" customWidth="1"/>
    <col min="19" max="19" width="5.6484375" bestFit="1" customWidth="1"/>
  </cols>
  <sheetData>
    <row r="1" spans="1:19" ht="18" customHeight="1" x14ac:dyDescent="0.2">
      <c r="A1" s="85" t="s">
        <v>244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41"/>
      <c r="R1" s="42"/>
      <c r="S1" s="43"/>
    </row>
    <row r="2" spans="1:19" ht="18" customHeight="1" x14ac:dyDescent="0.2">
      <c r="A2" s="87" t="s">
        <v>245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94" t="s">
        <v>71</v>
      </c>
      <c r="R2" s="95"/>
      <c r="S2" s="96"/>
    </row>
    <row r="3" spans="1:19" ht="18" customHeight="1" x14ac:dyDescent="0.2">
      <c r="A3" s="87" t="s">
        <v>247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4" t="s">
        <v>72</v>
      </c>
      <c r="R3" s="95"/>
      <c r="S3" s="96"/>
    </row>
    <row r="4" spans="1:19" ht="18" customHeight="1" x14ac:dyDescent="0.2">
      <c r="A4" s="89" t="s">
        <v>249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7" t="s">
        <v>73</v>
      </c>
      <c r="R4" s="98"/>
      <c r="S4" s="99"/>
    </row>
    <row r="5" spans="1:19" s="56" customFormat="1" ht="27" customHeight="1" x14ac:dyDescent="0.2">
      <c r="A5" s="75" t="s">
        <v>7</v>
      </c>
      <c r="B5" s="75" t="s">
        <v>8</v>
      </c>
      <c r="C5" s="84" t="s">
        <v>74</v>
      </c>
      <c r="D5" s="84"/>
      <c r="E5" s="84"/>
      <c r="F5" s="84"/>
      <c r="G5" s="84" t="s">
        <v>75</v>
      </c>
      <c r="H5" s="84"/>
      <c r="I5" s="84"/>
      <c r="J5" s="84"/>
      <c r="K5" s="84" t="s">
        <v>76</v>
      </c>
      <c r="L5" s="84"/>
      <c r="M5" s="84"/>
      <c r="N5" s="84"/>
      <c r="O5" s="84" t="s">
        <v>252</v>
      </c>
      <c r="P5" s="84"/>
      <c r="Q5" s="74" t="s">
        <v>14</v>
      </c>
      <c r="R5" s="84" t="s">
        <v>15</v>
      </c>
      <c r="S5" s="75" t="s">
        <v>16</v>
      </c>
    </row>
    <row r="6" spans="1:19" x14ac:dyDescent="0.2">
      <c r="A6" s="75"/>
      <c r="B6" s="75"/>
      <c r="C6" s="30" t="s">
        <v>17</v>
      </c>
      <c r="D6" s="30" t="s">
        <v>18</v>
      </c>
      <c r="E6" s="30" t="s">
        <v>19</v>
      </c>
      <c r="F6" s="30" t="s">
        <v>18</v>
      </c>
      <c r="G6" s="30" t="s">
        <v>17</v>
      </c>
      <c r="H6" s="30" t="s">
        <v>18</v>
      </c>
      <c r="I6" s="30" t="s">
        <v>19</v>
      </c>
      <c r="J6" s="30" t="s">
        <v>18</v>
      </c>
      <c r="K6" s="30" t="s">
        <v>17</v>
      </c>
      <c r="L6" s="30" t="s">
        <v>18</v>
      </c>
      <c r="M6" s="30" t="s">
        <v>19</v>
      </c>
      <c r="N6" s="30" t="s">
        <v>18</v>
      </c>
      <c r="O6" s="30" t="s">
        <v>17</v>
      </c>
      <c r="P6" s="30" t="s">
        <v>18</v>
      </c>
      <c r="Q6" s="74"/>
      <c r="R6" s="84"/>
      <c r="S6" s="75"/>
    </row>
    <row r="7" spans="1:19" x14ac:dyDescent="0.2">
      <c r="A7" s="37">
        <v>1</v>
      </c>
      <c r="B7" s="39" t="s">
        <v>77</v>
      </c>
      <c r="C7" s="33">
        <v>146</v>
      </c>
      <c r="D7" s="37">
        <v>47</v>
      </c>
      <c r="E7" s="35">
        <v>49</v>
      </c>
      <c r="F7" s="37">
        <v>16</v>
      </c>
      <c r="G7" s="33">
        <v>146</v>
      </c>
      <c r="H7" s="37">
        <v>47</v>
      </c>
      <c r="I7" s="35">
        <v>47</v>
      </c>
      <c r="J7" s="37">
        <v>16</v>
      </c>
      <c r="K7" s="33">
        <v>145</v>
      </c>
      <c r="L7" s="37">
        <v>50</v>
      </c>
      <c r="M7" s="35">
        <v>50</v>
      </c>
      <c r="N7" s="37">
        <v>12</v>
      </c>
      <c r="O7" s="33">
        <v>135</v>
      </c>
      <c r="P7" s="37">
        <v>45</v>
      </c>
      <c r="Q7" s="37">
        <f>C7+E7+G7+I7+K7+M7+O7</f>
        <v>718</v>
      </c>
      <c r="R7" s="37">
        <f>D7+F7+H7+J7+L7+N7+P7</f>
        <v>233</v>
      </c>
      <c r="S7" s="37">
        <f t="shared" ref="S7:S36" si="0">ROUNDUP(R7/Q7*100,0)</f>
        <v>33</v>
      </c>
    </row>
    <row r="8" spans="1:19" x14ac:dyDescent="0.2">
      <c r="A8" s="37">
        <v>2</v>
      </c>
      <c r="B8" s="39" t="s">
        <v>78</v>
      </c>
      <c r="C8" s="33">
        <v>146</v>
      </c>
      <c r="D8" s="37">
        <v>109</v>
      </c>
      <c r="E8" s="35">
        <v>49</v>
      </c>
      <c r="F8" s="37">
        <v>39</v>
      </c>
      <c r="G8" s="33">
        <v>146</v>
      </c>
      <c r="H8" s="37">
        <v>109</v>
      </c>
      <c r="I8" s="35">
        <v>47</v>
      </c>
      <c r="J8" s="37">
        <v>38</v>
      </c>
      <c r="K8" s="33">
        <v>145</v>
      </c>
      <c r="L8" s="37">
        <v>98</v>
      </c>
      <c r="M8" s="35">
        <v>50</v>
      </c>
      <c r="N8" s="37">
        <v>32</v>
      </c>
      <c r="O8" s="33">
        <v>135</v>
      </c>
      <c r="P8" s="37">
        <v>109</v>
      </c>
      <c r="Q8" s="37">
        <f t="shared" ref="Q8:Q36" si="1">C8+E8+G8+I8+K8+M8+O8</f>
        <v>718</v>
      </c>
      <c r="R8" s="37">
        <f t="shared" ref="R8:R36" si="2">D8+F8+H8+J8+L8+N8+P8</f>
        <v>534</v>
      </c>
      <c r="S8" s="37">
        <f t="shared" si="0"/>
        <v>75</v>
      </c>
    </row>
    <row r="9" spans="1:19" x14ac:dyDescent="0.2">
      <c r="A9" s="37">
        <v>3</v>
      </c>
      <c r="B9" s="39" t="s">
        <v>79</v>
      </c>
      <c r="C9" s="33">
        <v>146</v>
      </c>
      <c r="D9" s="37">
        <v>78</v>
      </c>
      <c r="E9" s="35">
        <v>49</v>
      </c>
      <c r="F9" s="37">
        <v>27</v>
      </c>
      <c r="G9" s="33">
        <v>146</v>
      </c>
      <c r="H9" s="37">
        <v>78</v>
      </c>
      <c r="I9" s="35">
        <v>47</v>
      </c>
      <c r="J9" s="37">
        <v>30</v>
      </c>
      <c r="K9" s="33">
        <v>145</v>
      </c>
      <c r="L9" s="37">
        <v>81</v>
      </c>
      <c r="M9" s="35">
        <v>50</v>
      </c>
      <c r="N9" s="37">
        <v>24</v>
      </c>
      <c r="O9" s="33">
        <v>135</v>
      </c>
      <c r="P9" s="37">
        <v>72</v>
      </c>
      <c r="Q9" s="37">
        <f t="shared" si="1"/>
        <v>718</v>
      </c>
      <c r="R9" s="37">
        <f t="shared" si="2"/>
        <v>390</v>
      </c>
      <c r="S9" s="37">
        <f t="shared" si="0"/>
        <v>55</v>
      </c>
    </row>
    <row r="10" spans="1:19" x14ac:dyDescent="0.2">
      <c r="A10" s="37">
        <v>4</v>
      </c>
      <c r="B10" s="39" t="s">
        <v>80</v>
      </c>
      <c r="C10" s="33">
        <v>146</v>
      </c>
      <c r="D10" s="37">
        <v>81</v>
      </c>
      <c r="E10" s="35">
        <v>49</v>
      </c>
      <c r="F10" s="37">
        <v>25</v>
      </c>
      <c r="G10" s="33">
        <v>146</v>
      </c>
      <c r="H10" s="37">
        <v>81</v>
      </c>
      <c r="I10" s="35">
        <v>47</v>
      </c>
      <c r="J10" s="37">
        <v>29</v>
      </c>
      <c r="K10" s="33">
        <v>145</v>
      </c>
      <c r="L10" s="37">
        <v>85</v>
      </c>
      <c r="M10" s="35">
        <v>50</v>
      </c>
      <c r="N10" s="37">
        <v>26</v>
      </c>
      <c r="O10" s="33">
        <v>135</v>
      </c>
      <c r="P10" s="37">
        <v>88</v>
      </c>
      <c r="Q10" s="37">
        <f t="shared" si="1"/>
        <v>718</v>
      </c>
      <c r="R10" s="37">
        <f t="shared" si="2"/>
        <v>415</v>
      </c>
      <c r="S10" s="37">
        <f t="shared" si="0"/>
        <v>58</v>
      </c>
    </row>
    <row r="11" spans="1:19" x14ac:dyDescent="0.2">
      <c r="A11" s="37">
        <v>5</v>
      </c>
      <c r="B11" s="39" t="s">
        <v>81</v>
      </c>
      <c r="C11" s="33">
        <v>146</v>
      </c>
      <c r="D11" s="37">
        <v>109</v>
      </c>
      <c r="E11" s="35">
        <v>49</v>
      </c>
      <c r="F11" s="37">
        <v>37</v>
      </c>
      <c r="G11" s="33">
        <v>146</v>
      </c>
      <c r="H11" s="37">
        <v>109</v>
      </c>
      <c r="I11" s="35">
        <v>47</v>
      </c>
      <c r="J11" s="37">
        <v>34</v>
      </c>
      <c r="K11" s="33">
        <v>145</v>
      </c>
      <c r="L11" s="37">
        <v>102</v>
      </c>
      <c r="M11" s="35">
        <v>50</v>
      </c>
      <c r="N11" s="37">
        <v>35</v>
      </c>
      <c r="O11" s="33">
        <v>135</v>
      </c>
      <c r="P11" s="37">
        <v>81</v>
      </c>
      <c r="Q11" s="37">
        <f t="shared" si="1"/>
        <v>718</v>
      </c>
      <c r="R11" s="37">
        <f t="shared" si="2"/>
        <v>507</v>
      </c>
      <c r="S11" s="37">
        <f t="shared" si="0"/>
        <v>71</v>
      </c>
    </row>
    <row r="12" spans="1:19" x14ac:dyDescent="0.2">
      <c r="A12" s="37">
        <v>6</v>
      </c>
      <c r="B12" s="39" t="s">
        <v>82</v>
      </c>
      <c r="C12" s="33">
        <v>146</v>
      </c>
      <c r="D12" s="37">
        <v>115</v>
      </c>
      <c r="E12" s="35">
        <v>49</v>
      </c>
      <c r="F12" s="37">
        <v>39</v>
      </c>
      <c r="G12" s="33">
        <v>146</v>
      </c>
      <c r="H12" s="37">
        <v>115</v>
      </c>
      <c r="I12" s="35">
        <v>47</v>
      </c>
      <c r="J12" s="37">
        <v>37</v>
      </c>
      <c r="K12" s="33">
        <v>145</v>
      </c>
      <c r="L12" s="37">
        <v>111</v>
      </c>
      <c r="M12" s="35">
        <v>50</v>
      </c>
      <c r="N12" s="37">
        <v>36</v>
      </c>
      <c r="O12" s="33">
        <v>135</v>
      </c>
      <c r="P12" s="37">
        <v>111</v>
      </c>
      <c r="Q12" s="37">
        <f t="shared" si="1"/>
        <v>718</v>
      </c>
      <c r="R12" s="37">
        <f t="shared" si="2"/>
        <v>564</v>
      </c>
      <c r="S12" s="37">
        <f t="shared" si="0"/>
        <v>79</v>
      </c>
    </row>
    <row r="13" spans="1:19" x14ac:dyDescent="0.2">
      <c r="A13" s="37">
        <v>7</v>
      </c>
      <c r="B13" s="39" t="s">
        <v>83</v>
      </c>
      <c r="C13" s="33">
        <v>146</v>
      </c>
      <c r="D13" s="37">
        <v>83</v>
      </c>
      <c r="E13" s="35">
        <v>49</v>
      </c>
      <c r="F13" s="37">
        <v>30</v>
      </c>
      <c r="G13" s="33">
        <v>146</v>
      </c>
      <c r="H13" s="37">
        <v>83</v>
      </c>
      <c r="I13" s="35">
        <v>47</v>
      </c>
      <c r="J13" s="37">
        <v>27</v>
      </c>
      <c r="K13" s="33">
        <v>145</v>
      </c>
      <c r="L13" s="37">
        <v>87</v>
      </c>
      <c r="M13" s="35">
        <v>50</v>
      </c>
      <c r="N13" s="37">
        <v>25</v>
      </c>
      <c r="O13" s="33">
        <v>135</v>
      </c>
      <c r="P13" s="37">
        <v>90</v>
      </c>
      <c r="Q13" s="37">
        <f t="shared" si="1"/>
        <v>718</v>
      </c>
      <c r="R13" s="37">
        <f t="shared" si="2"/>
        <v>425</v>
      </c>
      <c r="S13" s="37">
        <f t="shared" si="0"/>
        <v>60</v>
      </c>
    </row>
    <row r="14" spans="1:19" x14ac:dyDescent="0.2">
      <c r="A14" s="37">
        <v>8</v>
      </c>
      <c r="B14" s="39" t="s">
        <v>84</v>
      </c>
      <c r="C14" s="33">
        <v>146</v>
      </c>
      <c r="D14" s="37">
        <v>135</v>
      </c>
      <c r="E14" s="35">
        <v>49</v>
      </c>
      <c r="F14" s="37">
        <v>45</v>
      </c>
      <c r="G14" s="33">
        <v>146</v>
      </c>
      <c r="H14" s="37">
        <v>135</v>
      </c>
      <c r="I14" s="35">
        <v>47</v>
      </c>
      <c r="J14" s="37">
        <v>44</v>
      </c>
      <c r="K14" s="33">
        <v>145</v>
      </c>
      <c r="L14" s="37">
        <v>135</v>
      </c>
      <c r="M14" s="35">
        <v>50</v>
      </c>
      <c r="N14" s="37">
        <v>46</v>
      </c>
      <c r="O14" s="33">
        <v>135</v>
      </c>
      <c r="P14" s="37">
        <v>128</v>
      </c>
      <c r="Q14" s="37">
        <f t="shared" si="1"/>
        <v>718</v>
      </c>
      <c r="R14" s="37">
        <f t="shared" si="2"/>
        <v>668</v>
      </c>
      <c r="S14" s="37">
        <f t="shared" si="0"/>
        <v>94</v>
      </c>
    </row>
    <row r="15" spans="1:19" x14ac:dyDescent="0.2">
      <c r="A15" s="37">
        <v>9</v>
      </c>
      <c r="B15" s="39" t="s">
        <v>85</v>
      </c>
      <c r="C15" s="33">
        <v>146</v>
      </c>
      <c r="D15" s="37">
        <v>109</v>
      </c>
      <c r="E15" s="35">
        <v>49</v>
      </c>
      <c r="F15" s="37">
        <v>43</v>
      </c>
      <c r="G15" s="33">
        <v>146</v>
      </c>
      <c r="H15" s="37">
        <v>109</v>
      </c>
      <c r="I15" s="35">
        <v>47</v>
      </c>
      <c r="J15" s="37">
        <v>39</v>
      </c>
      <c r="K15" s="33">
        <v>145</v>
      </c>
      <c r="L15" s="37">
        <v>108</v>
      </c>
      <c r="M15" s="35">
        <v>50</v>
      </c>
      <c r="N15" s="37">
        <v>34</v>
      </c>
      <c r="O15" s="33">
        <v>135</v>
      </c>
      <c r="P15" s="37">
        <v>105</v>
      </c>
      <c r="Q15" s="37">
        <f t="shared" si="1"/>
        <v>718</v>
      </c>
      <c r="R15" s="37">
        <f t="shared" si="2"/>
        <v>547</v>
      </c>
      <c r="S15" s="37">
        <f t="shared" si="0"/>
        <v>77</v>
      </c>
    </row>
    <row r="16" spans="1:19" x14ac:dyDescent="0.2">
      <c r="A16" s="37">
        <v>10</v>
      </c>
      <c r="B16" s="39" t="s">
        <v>86</v>
      </c>
      <c r="C16" s="33">
        <v>146</v>
      </c>
      <c r="D16" s="37">
        <v>110</v>
      </c>
      <c r="E16" s="35">
        <v>49</v>
      </c>
      <c r="F16" s="37">
        <v>38</v>
      </c>
      <c r="G16" s="33">
        <v>146</v>
      </c>
      <c r="H16" s="37">
        <v>110</v>
      </c>
      <c r="I16" s="35">
        <v>47</v>
      </c>
      <c r="J16" s="37">
        <v>38</v>
      </c>
      <c r="K16" s="33">
        <v>145</v>
      </c>
      <c r="L16" s="37">
        <v>108</v>
      </c>
      <c r="M16" s="35">
        <v>50</v>
      </c>
      <c r="N16" s="37">
        <v>32</v>
      </c>
      <c r="O16" s="33">
        <v>135</v>
      </c>
      <c r="P16" s="37">
        <v>108</v>
      </c>
      <c r="Q16" s="37">
        <f t="shared" si="1"/>
        <v>718</v>
      </c>
      <c r="R16" s="37">
        <f t="shared" si="2"/>
        <v>544</v>
      </c>
      <c r="S16" s="37">
        <f t="shared" si="0"/>
        <v>76</v>
      </c>
    </row>
    <row r="17" spans="1:19" x14ac:dyDescent="0.2">
      <c r="A17" s="37">
        <v>11</v>
      </c>
      <c r="B17" s="39" t="s">
        <v>87</v>
      </c>
      <c r="C17" s="33">
        <v>146</v>
      </c>
      <c r="D17" s="37">
        <v>116</v>
      </c>
      <c r="E17" s="35">
        <v>49</v>
      </c>
      <c r="F17" s="37">
        <v>37</v>
      </c>
      <c r="G17" s="33">
        <v>146</v>
      </c>
      <c r="H17" s="37">
        <v>116</v>
      </c>
      <c r="I17" s="35">
        <v>49</v>
      </c>
      <c r="J17" s="37">
        <v>41</v>
      </c>
      <c r="K17" s="33">
        <v>145</v>
      </c>
      <c r="L17" s="37">
        <v>115</v>
      </c>
      <c r="M17" s="35">
        <v>47</v>
      </c>
      <c r="N17" s="37">
        <v>36</v>
      </c>
      <c r="O17" s="33">
        <v>135</v>
      </c>
      <c r="P17" s="37">
        <v>123</v>
      </c>
      <c r="Q17" s="37">
        <f t="shared" si="1"/>
        <v>717</v>
      </c>
      <c r="R17" s="37">
        <f t="shared" si="2"/>
        <v>584</v>
      </c>
      <c r="S17" s="37">
        <f t="shared" si="0"/>
        <v>82</v>
      </c>
    </row>
    <row r="18" spans="1:19" x14ac:dyDescent="0.2">
      <c r="A18" s="37">
        <v>12</v>
      </c>
      <c r="B18" s="39" t="s">
        <v>88</v>
      </c>
      <c r="C18" s="33">
        <v>146</v>
      </c>
      <c r="D18" s="37">
        <v>100</v>
      </c>
      <c r="E18" s="35">
        <v>49</v>
      </c>
      <c r="F18" s="37">
        <v>29</v>
      </c>
      <c r="G18" s="33">
        <v>146</v>
      </c>
      <c r="H18" s="37">
        <v>100</v>
      </c>
      <c r="I18" s="35">
        <v>49</v>
      </c>
      <c r="J18" s="37">
        <v>31</v>
      </c>
      <c r="K18" s="33">
        <v>145</v>
      </c>
      <c r="L18" s="37">
        <v>98</v>
      </c>
      <c r="M18" s="35">
        <v>47</v>
      </c>
      <c r="N18" s="37">
        <v>35</v>
      </c>
      <c r="O18" s="33">
        <v>135</v>
      </c>
      <c r="P18" s="37">
        <v>97</v>
      </c>
      <c r="Q18" s="37">
        <f t="shared" si="1"/>
        <v>717</v>
      </c>
      <c r="R18" s="37">
        <f t="shared" si="2"/>
        <v>490</v>
      </c>
      <c r="S18" s="37">
        <f t="shared" si="0"/>
        <v>69</v>
      </c>
    </row>
    <row r="19" spans="1:19" x14ac:dyDescent="0.2">
      <c r="A19" s="37">
        <v>13</v>
      </c>
      <c r="B19" s="39" t="s">
        <v>89</v>
      </c>
      <c r="C19" s="33">
        <v>146</v>
      </c>
      <c r="D19" s="37">
        <v>85</v>
      </c>
      <c r="E19" s="35">
        <v>49</v>
      </c>
      <c r="F19" s="37">
        <v>22</v>
      </c>
      <c r="G19" s="33">
        <v>146</v>
      </c>
      <c r="H19" s="37">
        <v>85</v>
      </c>
      <c r="I19" s="35">
        <v>49</v>
      </c>
      <c r="J19" s="37">
        <v>26</v>
      </c>
      <c r="K19" s="33">
        <v>145</v>
      </c>
      <c r="L19" s="37">
        <v>83</v>
      </c>
      <c r="M19" s="35">
        <v>47</v>
      </c>
      <c r="N19" s="37">
        <v>33</v>
      </c>
      <c r="O19" s="33">
        <v>135</v>
      </c>
      <c r="P19" s="37">
        <v>81</v>
      </c>
      <c r="Q19" s="37">
        <f t="shared" si="1"/>
        <v>717</v>
      </c>
      <c r="R19" s="37">
        <f t="shared" si="2"/>
        <v>415</v>
      </c>
      <c r="S19" s="37">
        <f t="shared" si="0"/>
        <v>58</v>
      </c>
    </row>
    <row r="20" spans="1:19" x14ac:dyDescent="0.2">
      <c r="A20" s="37">
        <v>14</v>
      </c>
      <c r="B20" s="39" t="s">
        <v>90</v>
      </c>
      <c r="C20" s="33">
        <v>146</v>
      </c>
      <c r="D20" s="37">
        <v>61</v>
      </c>
      <c r="E20" s="35">
        <v>49</v>
      </c>
      <c r="F20" s="37">
        <v>20</v>
      </c>
      <c r="G20" s="33">
        <v>146</v>
      </c>
      <c r="H20" s="37">
        <v>61</v>
      </c>
      <c r="I20" s="35">
        <v>49</v>
      </c>
      <c r="J20" s="37">
        <v>19</v>
      </c>
      <c r="K20" s="33">
        <v>145</v>
      </c>
      <c r="L20" s="37">
        <v>74</v>
      </c>
      <c r="M20" s="35">
        <v>47</v>
      </c>
      <c r="N20" s="37">
        <v>21</v>
      </c>
      <c r="O20" s="33">
        <v>135</v>
      </c>
      <c r="P20" s="37">
        <v>70</v>
      </c>
      <c r="Q20" s="37">
        <f t="shared" si="1"/>
        <v>717</v>
      </c>
      <c r="R20" s="37">
        <f t="shared" si="2"/>
        <v>326</v>
      </c>
      <c r="S20" s="37">
        <f t="shared" si="0"/>
        <v>46</v>
      </c>
    </row>
    <row r="21" spans="1:19" x14ac:dyDescent="0.2">
      <c r="A21" s="37">
        <v>15</v>
      </c>
      <c r="B21" s="39" t="s">
        <v>91</v>
      </c>
      <c r="C21" s="33">
        <v>146</v>
      </c>
      <c r="D21" s="37">
        <v>106</v>
      </c>
      <c r="E21" s="35">
        <v>49</v>
      </c>
      <c r="F21" s="37">
        <v>36</v>
      </c>
      <c r="G21" s="33">
        <v>146</v>
      </c>
      <c r="H21" s="37">
        <v>106</v>
      </c>
      <c r="I21" s="35">
        <v>49</v>
      </c>
      <c r="J21" s="37">
        <v>35</v>
      </c>
      <c r="K21" s="33">
        <v>145</v>
      </c>
      <c r="L21" s="37">
        <v>106</v>
      </c>
      <c r="M21" s="35">
        <v>47</v>
      </c>
      <c r="N21" s="37">
        <v>36</v>
      </c>
      <c r="O21" s="33">
        <v>135</v>
      </c>
      <c r="P21" s="37">
        <v>110</v>
      </c>
      <c r="Q21" s="37">
        <f t="shared" si="1"/>
        <v>717</v>
      </c>
      <c r="R21" s="37">
        <f t="shared" si="2"/>
        <v>535</v>
      </c>
      <c r="S21" s="37">
        <f t="shared" si="0"/>
        <v>75</v>
      </c>
    </row>
    <row r="22" spans="1:19" x14ac:dyDescent="0.2">
      <c r="A22" s="37">
        <v>16</v>
      </c>
      <c r="B22" s="39" t="s">
        <v>92</v>
      </c>
      <c r="C22" s="33">
        <v>146</v>
      </c>
      <c r="D22" s="37">
        <v>95</v>
      </c>
      <c r="E22" s="35">
        <v>49</v>
      </c>
      <c r="F22" s="37">
        <v>33</v>
      </c>
      <c r="G22" s="33">
        <v>146</v>
      </c>
      <c r="H22" s="37">
        <v>95</v>
      </c>
      <c r="I22" s="35">
        <v>49</v>
      </c>
      <c r="J22" s="37">
        <v>33</v>
      </c>
      <c r="K22" s="33">
        <v>145</v>
      </c>
      <c r="L22" s="37">
        <v>98</v>
      </c>
      <c r="M22" s="35">
        <v>47</v>
      </c>
      <c r="N22" s="37">
        <v>29</v>
      </c>
      <c r="O22" s="33">
        <v>135</v>
      </c>
      <c r="P22" s="37">
        <v>97</v>
      </c>
      <c r="Q22" s="37">
        <f t="shared" si="1"/>
        <v>717</v>
      </c>
      <c r="R22" s="37">
        <f t="shared" si="2"/>
        <v>480</v>
      </c>
      <c r="S22" s="37">
        <f t="shared" si="0"/>
        <v>67</v>
      </c>
    </row>
    <row r="23" spans="1:19" x14ac:dyDescent="0.2">
      <c r="A23" s="37">
        <v>17</v>
      </c>
      <c r="B23" s="39" t="s">
        <v>93</v>
      </c>
      <c r="C23" s="33">
        <v>146</v>
      </c>
      <c r="D23" s="37">
        <v>134</v>
      </c>
      <c r="E23" s="35">
        <v>49</v>
      </c>
      <c r="F23" s="37">
        <v>41</v>
      </c>
      <c r="G23" s="33">
        <v>146</v>
      </c>
      <c r="H23" s="37">
        <v>134</v>
      </c>
      <c r="I23" s="35">
        <v>49</v>
      </c>
      <c r="J23" s="37">
        <v>48</v>
      </c>
      <c r="K23" s="33">
        <v>145</v>
      </c>
      <c r="L23" s="37">
        <v>130</v>
      </c>
      <c r="M23" s="35">
        <v>47</v>
      </c>
      <c r="N23" s="37">
        <v>43</v>
      </c>
      <c r="O23" s="33">
        <v>135</v>
      </c>
      <c r="P23" s="37">
        <v>128</v>
      </c>
      <c r="Q23" s="37">
        <f t="shared" si="1"/>
        <v>717</v>
      </c>
      <c r="R23" s="37">
        <f t="shared" si="2"/>
        <v>658</v>
      </c>
      <c r="S23" s="37">
        <f t="shared" si="0"/>
        <v>92</v>
      </c>
    </row>
    <row r="24" spans="1:19" x14ac:dyDescent="0.2">
      <c r="A24" s="37">
        <v>18</v>
      </c>
      <c r="B24" s="39" t="s">
        <v>94</v>
      </c>
      <c r="C24" s="33">
        <v>146</v>
      </c>
      <c r="D24" s="37">
        <v>39</v>
      </c>
      <c r="E24" s="35">
        <v>49</v>
      </c>
      <c r="F24" s="37">
        <v>9</v>
      </c>
      <c r="G24" s="33">
        <v>146</v>
      </c>
      <c r="H24" s="37">
        <v>39</v>
      </c>
      <c r="I24" s="35">
        <v>49</v>
      </c>
      <c r="J24" s="37">
        <v>18</v>
      </c>
      <c r="K24" s="33">
        <v>145</v>
      </c>
      <c r="L24" s="37">
        <v>48</v>
      </c>
      <c r="M24" s="35">
        <v>47</v>
      </c>
      <c r="N24" s="37">
        <v>16</v>
      </c>
      <c r="O24" s="33">
        <v>135</v>
      </c>
      <c r="P24" s="37">
        <v>54</v>
      </c>
      <c r="Q24" s="37">
        <f t="shared" si="1"/>
        <v>717</v>
      </c>
      <c r="R24" s="37">
        <f t="shared" si="2"/>
        <v>223</v>
      </c>
      <c r="S24" s="37">
        <f t="shared" si="0"/>
        <v>32</v>
      </c>
    </row>
    <row r="25" spans="1:19" x14ac:dyDescent="0.2">
      <c r="A25" s="37">
        <v>19</v>
      </c>
      <c r="B25" s="39" t="s">
        <v>95</v>
      </c>
      <c r="C25" s="33">
        <v>146</v>
      </c>
      <c r="D25" s="37">
        <v>109</v>
      </c>
      <c r="E25" s="35">
        <v>49</v>
      </c>
      <c r="F25" s="37">
        <v>31</v>
      </c>
      <c r="G25" s="33">
        <v>146</v>
      </c>
      <c r="H25" s="37">
        <v>109</v>
      </c>
      <c r="I25" s="35">
        <v>49</v>
      </c>
      <c r="J25" s="37">
        <v>36</v>
      </c>
      <c r="K25" s="33">
        <v>145</v>
      </c>
      <c r="L25" s="37">
        <v>104</v>
      </c>
      <c r="M25" s="35">
        <v>47</v>
      </c>
      <c r="N25" s="37">
        <v>39</v>
      </c>
      <c r="O25" s="33">
        <v>135</v>
      </c>
      <c r="P25" s="37">
        <v>111</v>
      </c>
      <c r="Q25" s="37">
        <f t="shared" si="1"/>
        <v>717</v>
      </c>
      <c r="R25" s="37">
        <f t="shared" si="2"/>
        <v>539</v>
      </c>
      <c r="S25" s="37">
        <f t="shared" si="0"/>
        <v>76</v>
      </c>
    </row>
    <row r="26" spans="1:19" x14ac:dyDescent="0.2">
      <c r="A26" s="37">
        <v>20</v>
      </c>
      <c r="B26" s="39" t="s">
        <v>96</v>
      </c>
      <c r="C26" s="33">
        <v>146</v>
      </c>
      <c r="D26" s="37">
        <v>56</v>
      </c>
      <c r="E26" s="35">
        <v>49</v>
      </c>
      <c r="F26" s="37">
        <v>15</v>
      </c>
      <c r="G26" s="33">
        <v>146</v>
      </c>
      <c r="H26" s="37">
        <v>56</v>
      </c>
      <c r="I26" s="35">
        <v>49</v>
      </c>
      <c r="J26" s="37">
        <v>23</v>
      </c>
      <c r="K26" s="33">
        <v>145</v>
      </c>
      <c r="L26" s="37">
        <v>56</v>
      </c>
      <c r="M26" s="35">
        <v>47</v>
      </c>
      <c r="N26" s="37">
        <v>15</v>
      </c>
      <c r="O26" s="33">
        <v>135</v>
      </c>
      <c r="P26" s="37">
        <v>66</v>
      </c>
      <c r="Q26" s="37">
        <f t="shared" si="1"/>
        <v>717</v>
      </c>
      <c r="R26" s="37">
        <f t="shared" si="2"/>
        <v>287</v>
      </c>
      <c r="S26" s="37">
        <f t="shared" si="0"/>
        <v>41</v>
      </c>
    </row>
    <row r="27" spans="1:19" x14ac:dyDescent="0.2">
      <c r="A27" s="37">
        <v>21</v>
      </c>
      <c r="B27" s="39" t="s">
        <v>97</v>
      </c>
      <c r="C27" s="33">
        <v>146</v>
      </c>
      <c r="D27" s="37">
        <v>106</v>
      </c>
      <c r="E27" s="35">
        <v>47</v>
      </c>
      <c r="F27" s="37">
        <v>33</v>
      </c>
      <c r="G27" s="33">
        <v>146</v>
      </c>
      <c r="H27" s="37">
        <v>106</v>
      </c>
      <c r="I27" s="35">
        <v>50</v>
      </c>
      <c r="J27" s="37">
        <v>34</v>
      </c>
      <c r="K27" s="33">
        <v>145</v>
      </c>
      <c r="L27" s="37">
        <v>105</v>
      </c>
      <c r="M27" s="35">
        <v>46</v>
      </c>
      <c r="N27" s="37">
        <v>31</v>
      </c>
      <c r="O27" s="33">
        <v>135</v>
      </c>
      <c r="P27" s="37">
        <v>110</v>
      </c>
      <c r="Q27" s="37">
        <f t="shared" si="1"/>
        <v>715</v>
      </c>
      <c r="R27" s="37">
        <f t="shared" si="2"/>
        <v>525</v>
      </c>
      <c r="S27" s="37">
        <f t="shared" si="0"/>
        <v>74</v>
      </c>
    </row>
    <row r="28" spans="1:19" x14ac:dyDescent="0.2">
      <c r="A28" s="37">
        <v>22</v>
      </c>
      <c r="B28" s="39" t="s">
        <v>98</v>
      </c>
      <c r="C28" s="33">
        <v>146</v>
      </c>
      <c r="D28" s="37">
        <v>81</v>
      </c>
      <c r="E28" s="35">
        <v>47</v>
      </c>
      <c r="F28" s="37">
        <v>27</v>
      </c>
      <c r="G28" s="33">
        <v>146</v>
      </c>
      <c r="H28" s="37">
        <v>81</v>
      </c>
      <c r="I28" s="35">
        <v>50</v>
      </c>
      <c r="J28" s="37">
        <v>24</v>
      </c>
      <c r="K28" s="33">
        <v>145</v>
      </c>
      <c r="L28" s="37">
        <v>80</v>
      </c>
      <c r="M28" s="35">
        <v>46</v>
      </c>
      <c r="N28" s="37">
        <v>25</v>
      </c>
      <c r="O28" s="33">
        <v>135</v>
      </c>
      <c r="P28" s="37">
        <v>84</v>
      </c>
      <c r="Q28" s="37">
        <f t="shared" si="1"/>
        <v>715</v>
      </c>
      <c r="R28" s="37">
        <f t="shared" si="2"/>
        <v>402</v>
      </c>
      <c r="S28" s="37">
        <f t="shared" si="0"/>
        <v>57</v>
      </c>
    </row>
    <row r="29" spans="1:19" x14ac:dyDescent="0.2">
      <c r="A29" s="37">
        <v>23</v>
      </c>
      <c r="B29" s="39" t="s">
        <v>99</v>
      </c>
      <c r="C29" s="33">
        <v>146</v>
      </c>
      <c r="D29" s="37">
        <v>40</v>
      </c>
      <c r="E29" s="35">
        <v>47</v>
      </c>
      <c r="F29" s="37">
        <v>11</v>
      </c>
      <c r="G29" s="33">
        <v>146</v>
      </c>
      <c r="H29" s="37">
        <v>40</v>
      </c>
      <c r="I29" s="35">
        <v>50</v>
      </c>
      <c r="J29" s="37">
        <v>15</v>
      </c>
      <c r="K29" s="33">
        <v>145</v>
      </c>
      <c r="L29" s="37">
        <v>44</v>
      </c>
      <c r="M29" s="35">
        <v>46</v>
      </c>
      <c r="N29" s="37">
        <v>12</v>
      </c>
      <c r="O29" s="33">
        <v>135</v>
      </c>
      <c r="P29" s="37">
        <v>67</v>
      </c>
      <c r="Q29" s="37">
        <f t="shared" si="1"/>
        <v>715</v>
      </c>
      <c r="R29" s="37">
        <f t="shared" si="2"/>
        <v>229</v>
      </c>
      <c r="S29" s="37">
        <f t="shared" si="0"/>
        <v>33</v>
      </c>
    </row>
    <row r="30" spans="1:19" x14ac:dyDescent="0.2">
      <c r="A30" s="37">
        <v>24</v>
      </c>
      <c r="B30" s="39" t="s">
        <v>100</v>
      </c>
      <c r="C30" s="33">
        <v>146</v>
      </c>
      <c r="D30" s="37">
        <v>115</v>
      </c>
      <c r="E30" s="35">
        <v>47</v>
      </c>
      <c r="F30" s="37">
        <v>41</v>
      </c>
      <c r="G30" s="33">
        <v>146</v>
      </c>
      <c r="H30" s="37">
        <v>115</v>
      </c>
      <c r="I30" s="35">
        <v>50</v>
      </c>
      <c r="J30" s="37">
        <v>35</v>
      </c>
      <c r="K30" s="33">
        <v>145</v>
      </c>
      <c r="L30" s="37">
        <v>115</v>
      </c>
      <c r="M30" s="35">
        <v>46</v>
      </c>
      <c r="N30" s="37">
        <v>36</v>
      </c>
      <c r="O30" s="33">
        <v>135</v>
      </c>
      <c r="P30" s="37">
        <v>119</v>
      </c>
      <c r="Q30" s="37">
        <f t="shared" si="1"/>
        <v>715</v>
      </c>
      <c r="R30" s="37">
        <f t="shared" si="2"/>
        <v>576</v>
      </c>
      <c r="S30" s="37">
        <f t="shared" si="0"/>
        <v>81</v>
      </c>
    </row>
    <row r="31" spans="1:19" x14ac:dyDescent="0.2">
      <c r="A31" s="37">
        <v>25</v>
      </c>
      <c r="B31" s="39" t="s">
        <v>242</v>
      </c>
      <c r="C31" s="33">
        <v>146</v>
      </c>
      <c r="D31" s="37">
        <v>35</v>
      </c>
      <c r="E31" s="35">
        <v>47</v>
      </c>
      <c r="F31" s="37">
        <v>12</v>
      </c>
      <c r="G31" s="33">
        <v>146</v>
      </c>
      <c r="H31" s="37">
        <v>35</v>
      </c>
      <c r="I31" s="35">
        <v>50</v>
      </c>
      <c r="J31" s="37">
        <v>15</v>
      </c>
      <c r="K31" s="33">
        <v>145</v>
      </c>
      <c r="L31" s="37">
        <v>42</v>
      </c>
      <c r="M31" s="35">
        <v>46</v>
      </c>
      <c r="N31" s="37">
        <v>18</v>
      </c>
      <c r="O31" s="33">
        <v>135</v>
      </c>
      <c r="P31" s="37">
        <v>46</v>
      </c>
      <c r="Q31" s="37">
        <f t="shared" si="1"/>
        <v>715</v>
      </c>
      <c r="R31" s="37">
        <f t="shared" si="2"/>
        <v>203</v>
      </c>
      <c r="S31" s="37">
        <f t="shared" si="0"/>
        <v>29</v>
      </c>
    </row>
    <row r="32" spans="1:19" x14ac:dyDescent="0.2">
      <c r="A32" s="37">
        <v>26</v>
      </c>
      <c r="B32" s="39" t="s">
        <v>101</v>
      </c>
      <c r="C32" s="33">
        <v>146</v>
      </c>
      <c r="D32" s="37">
        <v>109</v>
      </c>
      <c r="E32" s="35">
        <v>47</v>
      </c>
      <c r="F32" s="37">
        <v>37</v>
      </c>
      <c r="G32" s="33">
        <v>146</v>
      </c>
      <c r="H32" s="37">
        <v>109</v>
      </c>
      <c r="I32" s="35">
        <v>50</v>
      </c>
      <c r="J32" s="37">
        <v>38</v>
      </c>
      <c r="K32" s="33">
        <v>145</v>
      </c>
      <c r="L32" s="37">
        <v>117</v>
      </c>
      <c r="M32" s="35">
        <v>46</v>
      </c>
      <c r="N32" s="37">
        <v>33</v>
      </c>
      <c r="O32" s="33">
        <v>135</v>
      </c>
      <c r="P32" s="37">
        <v>104</v>
      </c>
      <c r="Q32" s="37">
        <f t="shared" si="1"/>
        <v>715</v>
      </c>
      <c r="R32" s="37">
        <f t="shared" si="2"/>
        <v>547</v>
      </c>
      <c r="S32" s="37">
        <f t="shared" si="0"/>
        <v>77</v>
      </c>
    </row>
    <row r="33" spans="1:19" x14ac:dyDescent="0.2">
      <c r="A33" s="37">
        <v>27</v>
      </c>
      <c r="B33" s="39" t="s">
        <v>102</v>
      </c>
      <c r="C33" s="33">
        <v>146</v>
      </c>
      <c r="D33" s="37">
        <v>77</v>
      </c>
      <c r="E33" s="35">
        <v>47</v>
      </c>
      <c r="F33" s="37">
        <v>26</v>
      </c>
      <c r="G33" s="33">
        <v>146</v>
      </c>
      <c r="H33" s="37">
        <v>77</v>
      </c>
      <c r="I33" s="35">
        <v>50</v>
      </c>
      <c r="J33" s="37">
        <v>26</v>
      </c>
      <c r="K33" s="33">
        <v>145</v>
      </c>
      <c r="L33" s="37">
        <v>88</v>
      </c>
      <c r="M33" s="35">
        <v>46</v>
      </c>
      <c r="N33" s="37">
        <v>26</v>
      </c>
      <c r="O33" s="33">
        <v>135</v>
      </c>
      <c r="P33" s="37">
        <v>89</v>
      </c>
      <c r="Q33" s="37">
        <f t="shared" si="1"/>
        <v>715</v>
      </c>
      <c r="R33" s="37">
        <f t="shared" si="2"/>
        <v>409</v>
      </c>
      <c r="S33" s="37">
        <f t="shared" si="0"/>
        <v>58</v>
      </c>
    </row>
    <row r="34" spans="1:19" x14ac:dyDescent="0.2">
      <c r="A34" s="37">
        <v>28</v>
      </c>
      <c r="B34" s="39" t="s">
        <v>103</v>
      </c>
      <c r="C34" s="33">
        <v>146</v>
      </c>
      <c r="D34" s="37">
        <v>109</v>
      </c>
      <c r="E34" s="35">
        <v>47</v>
      </c>
      <c r="F34" s="37">
        <v>33</v>
      </c>
      <c r="G34" s="33">
        <v>146</v>
      </c>
      <c r="H34" s="37">
        <v>109</v>
      </c>
      <c r="I34" s="35">
        <v>50</v>
      </c>
      <c r="J34" s="37">
        <v>30</v>
      </c>
      <c r="K34" s="33">
        <v>145</v>
      </c>
      <c r="L34" s="37">
        <v>100</v>
      </c>
      <c r="M34" s="35">
        <v>46</v>
      </c>
      <c r="N34" s="37">
        <v>35</v>
      </c>
      <c r="O34" s="33">
        <v>135</v>
      </c>
      <c r="P34" s="37">
        <v>97</v>
      </c>
      <c r="Q34" s="37">
        <f t="shared" si="1"/>
        <v>715</v>
      </c>
      <c r="R34" s="37">
        <f t="shared" si="2"/>
        <v>513</v>
      </c>
      <c r="S34" s="37">
        <f t="shared" si="0"/>
        <v>72</v>
      </c>
    </row>
    <row r="35" spans="1:19" x14ac:dyDescent="0.2">
      <c r="A35" s="37">
        <v>29</v>
      </c>
      <c r="B35" s="39" t="s">
        <v>104</v>
      </c>
      <c r="C35" s="33">
        <v>146</v>
      </c>
      <c r="D35" s="37">
        <v>102</v>
      </c>
      <c r="E35" s="35">
        <v>47</v>
      </c>
      <c r="F35" s="37">
        <v>37</v>
      </c>
      <c r="G35" s="33">
        <v>146</v>
      </c>
      <c r="H35" s="37">
        <v>102</v>
      </c>
      <c r="I35" s="35">
        <v>50</v>
      </c>
      <c r="J35" s="37">
        <v>34</v>
      </c>
      <c r="K35" s="33">
        <v>145</v>
      </c>
      <c r="L35" s="37">
        <v>100</v>
      </c>
      <c r="M35" s="35">
        <v>46</v>
      </c>
      <c r="N35" s="37">
        <v>33</v>
      </c>
      <c r="O35" s="33">
        <v>135</v>
      </c>
      <c r="P35" s="37">
        <v>109</v>
      </c>
      <c r="Q35" s="37">
        <f t="shared" si="1"/>
        <v>715</v>
      </c>
      <c r="R35" s="37">
        <f t="shared" si="2"/>
        <v>517</v>
      </c>
      <c r="S35" s="37">
        <f t="shared" si="0"/>
        <v>73</v>
      </c>
    </row>
    <row r="36" spans="1:19" x14ac:dyDescent="0.2">
      <c r="A36" s="37">
        <v>30</v>
      </c>
      <c r="B36" s="39" t="s">
        <v>105</v>
      </c>
      <c r="C36" s="33">
        <v>146</v>
      </c>
      <c r="D36" s="37">
        <v>72</v>
      </c>
      <c r="E36" s="35">
        <v>47</v>
      </c>
      <c r="F36" s="37">
        <v>21</v>
      </c>
      <c r="G36" s="33">
        <v>146</v>
      </c>
      <c r="H36" s="37">
        <v>72</v>
      </c>
      <c r="I36" s="35">
        <v>50</v>
      </c>
      <c r="J36" s="37">
        <v>21</v>
      </c>
      <c r="K36" s="33">
        <v>145</v>
      </c>
      <c r="L36" s="37">
        <v>63</v>
      </c>
      <c r="M36" s="35">
        <v>46</v>
      </c>
      <c r="N36" s="37">
        <v>22</v>
      </c>
      <c r="O36" s="33">
        <v>135</v>
      </c>
      <c r="P36" s="37">
        <v>70</v>
      </c>
      <c r="Q36" s="37">
        <f t="shared" si="1"/>
        <v>715</v>
      </c>
      <c r="R36" s="37">
        <f t="shared" si="2"/>
        <v>341</v>
      </c>
      <c r="S36" s="37">
        <f t="shared" si="0"/>
        <v>48</v>
      </c>
    </row>
    <row r="37" spans="1:19" x14ac:dyDescent="0.2">
      <c r="A37" s="7"/>
      <c r="B37" s="8"/>
      <c r="C37" s="8"/>
      <c r="D37" s="8"/>
      <c r="E37" s="8"/>
      <c r="F37" s="8"/>
      <c r="G37" s="8"/>
      <c r="H37" s="8"/>
      <c r="I37" s="8"/>
      <c r="K37" s="7"/>
      <c r="L37" s="7"/>
      <c r="M37" s="7"/>
      <c r="N37" s="7"/>
      <c r="O37" s="7"/>
      <c r="P37" s="8"/>
      <c r="Q37" s="8"/>
      <c r="R37" s="8"/>
      <c r="S37" s="7"/>
    </row>
    <row r="38" spans="1:19" x14ac:dyDescent="0.2">
      <c r="A38" s="31" t="s">
        <v>1</v>
      </c>
      <c r="B38" s="14" t="s">
        <v>2</v>
      </c>
      <c r="C38" s="8"/>
      <c r="D38" s="8"/>
      <c r="E38" s="8"/>
      <c r="F38" s="8"/>
      <c r="G38" s="8"/>
      <c r="H38" s="8"/>
      <c r="I38" s="8"/>
      <c r="J38" s="8"/>
      <c r="K38" s="7"/>
      <c r="L38" s="7"/>
      <c r="M38" s="7"/>
      <c r="N38" s="7"/>
      <c r="O38" s="7"/>
      <c r="P38" s="57" t="s">
        <v>62</v>
      </c>
      <c r="Q38" s="57"/>
      <c r="R38" s="57"/>
      <c r="S38" s="15">
        <f>COUNTIF(S7:S36,"&gt;74")</f>
        <v>11</v>
      </c>
    </row>
    <row r="39" spans="1:19" x14ac:dyDescent="0.2">
      <c r="A39" s="31" t="s">
        <v>3</v>
      </c>
      <c r="B39" s="14" t="s">
        <v>4</v>
      </c>
      <c r="C39" s="8"/>
      <c r="D39" s="8"/>
      <c r="E39" s="8"/>
      <c r="F39" s="8"/>
      <c r="G39" s="8"/>
      <c r="H39" s="8"/>
      <c r="I39" s="8"/>
      <c r="J39" s="8"/>
      <c r="K39" s="7"/>
      <c r="L39" s="7"/>
      <c r="M39" s="7"/>
      <c r="N39" s="7"/>
      <c r="O39" s="7"/>
      <c r="P39" s="57" t="s">
        <v>63</v>
      </c>
      <c r="Q39" s="57"/>
      <c r="R39" s="57"/>
      <c r="S39" s="15">
        <f>COUNTIFS(S7:S36,"&gt;70",S7:S36,"&lt;75")</f>
        <v>4</v>
      </c>
    </row>
    <row r="40" spans="1:19" x14ac:dyDescent="0.2">
      <c r="A40" s="31" t="s">
        <v>5</v>
      </c>
      <c r="B40" s="14" t="s">
        <v>6</v>
      </c>
      <c r="C40" s="8"/>
      <c r="D40" s="8"/>
      <c r="E40" s="8"/>
      <c r="F40" s="8"/>
      <c r="G40" s="8"/>
      <c r="H40" s="8"/>
      <c r="I40" s="8"/>
      <c r="J40" s="8"/>
      <c r="K40" s="7"/>
      <c r="L40" s="7"/>
      <c r="M40" s="7"/>
      <c r="N40" s="7"/>
      <c r="O40" s="7"/>
      <c r="P40" s="57" t="s">
        <v>64</v>
      </c>
      <c r="Q40" s="57"/>
      <c r="R40" s="57"/>
      <c r="S40" s="15">
        <f>COUNTIFS(S7:S36,"&gt;60",S7:S36,"&lt;71")</f>
        <v>2</v>
      </c>
    </row>
    <row r="41" spans="1:19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7"/>
      <c r="L41" s="7"/>
      <c r="M41" s="7"/>
      <c r="N41" s="7"/>
      <c r="O41" s="7"/>
      <c r="P41" s="57" t="s">
        <v>65</v>
      </c>
      <c r="Q41" s="57"/>
      <c r="R41" s="57"/>
      <c r="S41" s="15">
        <f>COUNTIFS(S7:S36,"&gt;50",S7:S36,"&lt;61")</f>
        <v>6</v>
      </c>
    </row>
    <row r="42" spans="1:19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7"/>
      <c r="L42" s="7"/>
      <c r="M42" s="7"/>
      <c r="N42" s="7"/>
      <c r="O42" s="7"/>
      <c r="P42" s="8"/>
      <c r="Q42" s="8"/>
      <c r="R42" s="31" t="s">
        <v>66</v>
      </c>
      <c r="S42" s="15">
        <f>COUNTIFS(S7:S36,"&gt;40",S7:S36,"&lt;51")</f>
        <v>3</v>
      </c>
    </row>
    <row r="43" spans="1:19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7"/>
      <c r="L43" s="7"/>
      <c r="M43" s="7"/>
      <c r="N43" s="7"/>
      <c r="O43" s="7"/>
      <c r="P43" s="8"/>
      <c r="Q43" s="8"/>
      <c r="R43" s="31" t="s">
        <v>67</v>
      </c>
      <c r="S43" s="15">
        <f>COUNTIFS(S7:S36,"&gt;30",S7:S36,"&lt;41")</f>
        <v>3</v>
      </c>
    </row>
    <row r="44" spans="1:19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7"/>
      <c r="L44" s="7"/>
      <c r="M44" s="7"/>
      <c r="N44" s="7"/>
      <c r="O44" s="7"/>
      <c r="P44" s="8"/>
      <c r="Q44" s="8"/>
      <c r="R44" s="31" t="s">
        <v>68</v>
      </c>
      <c r="S44" s="15">
        <f>COUNTIFS(S7:S36,"&gt;20",S7:S36,"&lt;31")</f>
        <v>1</v>
      </c>
    </row>
    <row r="45" spans="1:19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7"/>
      <c r="L45" s="7"/>
      <c r="M45" s="7"/>
      <c r="N45" s="7"/>
      <c r="O45" s="7"/>
      <c r="P45" s="8"/>
      <c r="Q45" s="8"/>
      <c r="R45" s="31" t="s">
        <v>69</v>
      </c>
      <c r="S45" s="15">
        <f>COUNTIFS(S7:S36,"&gt;10",S7:S36,"&lt;21")</f>
        <v>0</v>
      </c>
    </row>
    <row r="46" spans="1:19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7"/>
      <c r="L46" s="7"/>
      <c r="M46" s="7"/>
      <c r="N46" s="7"/>
      <c r="O46" s="7"/>
      <c r="P46" s="8"/>
      <c r="Q46" s="8"/>
      <c r="R46" s="31" t="s">
        <v>70</v>
      </c>
      <c r="S46" s="15">
        <f>COUNTIFS(S7:S36,"&gt;0",S7:S36,"&lt;11")</f>
        <v>0</v>
      </c>
    </row>
    <row r="47" spans="1:19" x14ac:dyDescent="0.2">
      <c r="A47" s="7"/>
      <c r="B47" s="8"/>
      <c r="C47" s="8"/>
      <c r="D47" s="8"/>
      <c r="E47" s="8"/>
      <c r="F47" s="8"/>
      <c r="G47" s="8"/>
      <c r="H47" s="8"/>
      <c r="I47" s="8"/>
      <c r="J47" s="8"/>
      <c r="K47" s="7"/>
      <c r="L47" s="7"/>
      <c r="M47" s="7"/>
      <c r="N47" s="7"/>
      <c r="O47" s="7"/>
      <c r="P47" s="8"/>
      <c r="Q47" s="8"/>
      <c r="R47" s="31">
        <v>0</v>
      </c>
      <c r="S47" s="15">
        <f>COUNTIF(S7:S36,"&lt;1")</f>
        <v>0</v>
      </c>
    </row>
  </sheetData>
  <mergeCells count="20">
    <mergeCell ref="A1:P1"/>
    <mergeCell ref="A2:P2"/>
    <mergeCell ref="A3:P3"/>
    <mergeCell ref="A4:P4"/>
    <mergeCell ref="Q2:S2"/>
    <mergeCell ref="Q3:S3"/>
    <mergeCell ref="Q4:S4"/>
    <mergeCell ref="P39:R39"/>
    <mergeCell ref="P40:R40"/>
    <mergeCell ref="P41:R41"/>
    <mergeCell ref="K5:N5"/>
    <mergeCell ref="O5:P5"/>
    <mergeCell ref="Q5:Q6"/>
    <mergeCell ref="R5:R6"/>
    <mergeCell ref="S5:S6"/>
    <mergeCell ref="P38:R38"/>
    <mergeCell ref="A5:A6"/>
    <mergeCell ref="B5:B6"/>
    <mergeCell ref="C5:F5"/>
    <mergeCell ref="G5:J5"/>
  </mergeCells>
  <pageMargins left="0.87" right="0.7" top="0.75" bottom="0.75" header="0.3" footer="0.3"/>
  <pageSetup paperSize="9" scale="89" orientation="landscape" horizontalDpi="0" verticalDpi="0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7"/>
  <sheetViews>
    <sheetView topLeftCell="A4" workbookViewId="0">
      <selection activeCell="C7" sqref="C7"/>
    </sheetView>
  </sheetViews>
  <sheetFormatPr defaultRowHeight="15" x14ac:dyDescent="0.2"/>
  <cols>
    <col min="2" max="2" width="19.1015625" customWidth="1"/>
    <col min="3" max="21" width="3.765625" customWidth="1"/>
    <col min="22" max="22" width="4.4375" customWidth="1"/>
    <col min="23" max="23" width="9.81640625" bestFit="1" customWidth="1"/>
    <col min="24" max="24" width="7.53125" customWidth="1"/>
    <col min="25" max="25" width="6.05078125" bestFit="1" customWidth="1"/>
  </cols>
  <sheetData>
    <row r="1" spans="1:25" ht="18" customHeight="1" x14ac:dyDescent="0.2">
      <c r="A1" s="85" t="s">
        <v>244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100"/>
      <c r="W1" s="44"/>
      <c r="X1" s="45"/>
      <c r="Y1" s="46"/>
    </row>
    <row r="2" spans="1:25" ht="18" customHeight="1" x14ac:dyDescent="0.2">
      <c r="A2" s="87" t="s">
        <v>245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104"/>
      <c r="W2" s="101" t="s">
        <v>71</v>
      </c>
      <c r="X2" s="102"/>
      <c r="Y2" s="103"/>
    </row>
    <row r="3" spans="1:25" ht="18" customHeight="1" x14ac:dyDescent="0.2">
      <c r="A3" s="87" t="s">
        <v>246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104"/>
      <c r="W3" s="101" t="s">
        <v>72</v>
      </c>
      <c r="X3" s="102"/>
      <c r="Y3" s="103"/>
    </row>
    <row r="4" spans="1:25" ht="18" customHeight="1" x14ac:dyDescent="0.2">
      <c r="A4" s="89" t="s">
        <v>250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105"/>
      <c r="W4" s="106" t="s">
        <v>73</v>
      </c>
      <c r="X4" s="107"/>
      <c r="Y4" s="108"/>
    </row>
    <row r="5" spans="1:25" ht="15" customHeight="1" x14ac:dyDescent="0.2">
      <c r="A5" s="75" t="s">
        <v>7</v>
      </c>
      <c r="B5" s="75" t="s">
        <v>8</v>
      </c>
      <c r="C5" s="75" t="s">
        <v>106</v>
      </c>
      <c r="D5" s="75"/>
      <c r="E5" s="75"/>
      <c r="F5" s="75"/>
      <c r="G5" s="75" t="s">
        <v>107</v>
      </c>
      <c r="H5" s="75"/>
      <c r="I5" s="75"/>
      <c r="J5" s="75"/>
      <c r="K5" s="75" t="s">
        <v>108</v>
      </c>
      <c r="L5" s="75"/>
      <c r="M5" s="75"/>
      <c r="N5" s="75"/>
      <c r="O5" s="75" t="s">
        <v>109</v>
      </c>
      <c r="P5" s="75"/>
      <c r="Q5" s="75"/>
      <c r="R5" s="75"/>
      <c r="S5" s="84" t="s">
        <v>110</v>
      </c>
      <c r="T5" s="84"/>
      <c r="U5" s="84"/>
      <c r="V5" s="84"/>
      <c r="W5" s="74" t="s">
        <v>14</v>
      </c>
      <c r="X5" s="74" t="s">
        <v>15</v>
      </c>
      <c r="Y5" s="75" t="s">
        <v>16</v>
      </c>
    </row>
    <row r="6" spans="1:25" ht="28.5" customHeight="1" x14ac:dyDescent="0.2">
      <c r="A6" s="75"/>
      <c r="B6" s="75"/>
      <c r="C6" s="30" t="s">
        <v>17</v>
      </c>
      <c r="D6" s="30" t="s">
        <v>18</v>
      </c>
      <c r="E6" s="30" t="s">
        <v>19</v>
      </c>
      <c r="F6" s="30" t="s">
        <v>18</v>
      </c>
      <c r="G6" s="30" t="s">
        <v>17</v>
      </c>
      <c r="H6" s="30" t="s">
        <v>18</v>
      </c>
      <c r="I6" s="48" t="s">
        <v>19</v>
      </c>
      <c r="J6" s="30" t="s">
        <v>18</v>
      </c>
      <c r="K6" s="30" t="s">
        <v>17</v>
      </c>
      <c r="L6" s="30" t="s">
        <v>18</v>
      </c>
      <c r="M6" s="30" t="s">
        <v>19</v>
      </c>
      <c r="N6" s="30" t="s">
        <v>18</v>
      </c>
      <c r="O6" s="30" t="s">
        <v>17</v>
      </c>
      <c r="P6" s="30" t="s">
        <v>18</v>
      </c>
      <c r="Q6" s="30" t="s">
        <v>19</v>
      </c>
      <c r="R6" s="30" t="s">
        <v>18</v>
      </c>
      <c r="S6" s="30" t="s">
        <v>17</v>
      </c>
      <c r="T6" s="30" t="s">
        <v>18</v>
      </c>
      <c r="U6" s="30" t="s">
        <v>19</v>
      </c>
      <c r="V6" s="30" t="s">
        <v>18</v>
      </c>
      <c r="W6" s="74"/>
      <c r="X6" s="74"/>
      <c r="Y6" s="75"/>
    </row>
    <row r="7" spans="1:25" ht="13.5" customHeight="1" x14ac:dyDescent="0.2">
      <c r="A7" s="29">
        <v>1</v>
      </c>
      <c r="B7" s="40" t="s">
        <v>111</v>
      </c>
      <c r="C7" s="33">
        <v>226</v>
      </c>
      <c r="D7" s="37">
        <v>164</v>
      </c>
      <c r="E7" s="35"/>
      <c r="F7" s="37"/>
      <c r="G7" s="33">
        <v>207</v>
      </c>
      <c r="H7" s="48">
        <v>140</v>
      </c>
      <c r="I7" s="35"/>
      <c r="J7" s="37"/>
      <c r="K7" s="33">
        <v>252</v>
      </c>
      <c r="L7" s="37">
        <v>190</v>
      </c>
      <c r="M7" s="35"/>
      <c r="N7" s="37"/>
      <c r="O7" s="33">
        <v>176</v>
      </c>
      <c r="P7" s="37">
        <v>122</v>
      </c>
      <c r="Q7" s="35">
        <v>65</v>
      </c>
      <c r="R7" s="37">
        <v>50</v>
      </c>
      <c r="S7" s="33">
        <v>175</v>
      </c>
      <c r="T7" s="37">
        <v>122</v>
      </c>
      <c r="U7" s="35">
        <v>66</v>
      </c>
      <c r="V7" s="37">
        <v>49</v>
      </c>
      <c r="W7" s="29">
        <f t="shared" ref="W7:W40" si="0">U7+S7+Q7+O7+M7+K7+I7+G7+E7+C7</f>
        <v>1167</v>
      </c>
      <c r="X7" s="1">
        <f t="shared" ref="X7:X40" si="1">V7+T7+R7+P7+N7+L7+J7+H7+F7+D7</f>
        <v>837</v>
      </c>
      <c r="Y7" s="1">
        <f>ROUNDUP(X7/W7*100,0)</f>
        <v>72</v>
      </c>
    </row>
    <row r="8" spans="1:25" ht="13.5" customHeight="1" x14ac:dyDescent="0.2">
      <c r="A8" s="29">
        <v>2</v>
      </c>
      <c r="B8" s="40" t="s">
        <v>112</v>
      </c>
      <c r="C8" s="33">
        <v>226</v>
      </c>
      <c r="D8" s="37">
        <v>139</v>
      </c>
      <c r="E8" s="35"/>
      <c r="F8" s="37"/>
      <c r="G8" s="33">
        <v>207</v>
      </c>
      <c r="H8" s="37">
        <v>124</v>
      </c>
      <c r="I8" s="35"/>
      <c r="J8" s="37"/>
      <c r="K8" s="33">
        <v>252</v>
      </c>
      <c r="L8" s="37">
        <v>142</v>
      </c>
      <c r="M8" s="35"/>
      <c r="N8" s="37"/>
      <c r="O8" s="33">
        <v>176</v>
      </c>
      <c r="P8" s="37">
        <v>105</v>
      </c>
      <c r="Q8" s="35">
        <v>65</v>
      </c>
      <c r="R8" s="37">
        <v>47</v>
      </c>
      <c r="S8" s="33">
        <v>175</v>
      </c>
      <c r="T8" s="37">
        <v>106</v>
      </c>
      <c r="U8" s="35">
        <v>66</v>
      </c>
      <c r="V8" s="37">
        <v>48</v>
      </c>
      <c r="W8" s="47">
        <f t="shared" si="0"/>
        <v>1167</v>
      </c>
      <c r="X8" s="1">
        <f t="shared" si="1"/>
        <v>711</v>
      </c>
      <c r="Y8" s="1">
        <f t="shared" ref="Y8:Y66" si="2">ROUNDUP(X8/W8*100,0)</f>
        <v>61</v>
      </c>
    </row>
    <row r="9" spans="1:25" ht="13.5" customHeight="1" x14ac:dyDescent="0.2">
      <c r="A9" s="29">
        <v>3</v>
      </c>
      <c r="B9" s="40" t="s">
        <v>113</v>
      </c>
      <c r="C9" s="33">
        <v>226</v>
      </c>
      <c r="D9" s="37">
        <v>186</v>
      </c>
      <c r="E9" s="35"/>
      <c r="F9" s="37"/>
      <c r="G9" s="33">
        <v>207</v>
      </c>
      <c r="H9" s="37">
        <v>159</v>
      </c>
      <c r="I9" s="35"/>
      <c r="J9" s="37"/>
      <c r="K9" s="33">
        <v>252</v>
      </c>
      <c r="L9" s="37">
        <v>208</v>
      </c>
      <c r="M9" s="35"/>
      <c r="N9" s="37"/>
      <c r="O9" s="33">
        <v>176</v>
      </c>
      <c r="P9" s="37">
        <v>141</v>
      </c>
      <c r="Q9" s="35">
        <v>65</v>
      </c>
      <c r="R9" s="37">
        <v>57</v>
      </c>
      <c r="S9" s="33">
        <v>175</v>
      </c>
      <c r="T9" s="37">
        <v>142</v>
      </c>
      <c r="U9" s="35">
        <v>66</v>
      </c>
      <c r="V9" s="37">
        <v>57</v>
      </c>
      <c r="W9" s="47">
        <f t="shared" si="0"/>
        <v>1167</v>
      </c>
      <c r="X9" s="1">
        <f t="shared" si="1"/>
        <v>950</v>
      </c>
      <c r="Y9" s="1">
        <f t="shared" si="2"/>
        <v>82</v>
      </c>
    </row>
    <row r="10" spans="1:25" ht="13.5" customHeight="1" x14ac:dyDescent="0.2">
      <c r="A10" s="29">
        <v>4</v>
      </c>
      <c r="B10" s="40" t="s">
        <v>114</v>
      </c>
      <c r="C10" s="33">
        <v>226</v>
      </c>
      <c r="D10" s="37">
        <v>168</v>
      </c>
      <c r="E10" s="35"/>
      <c r="F10" s="37"/>
      <c r="G10" s="33">
        <v>207</v>
      </c>
      <c r="H10" s="37">
        <v>154</v>
      </c>
      <c r="I10" s="35"/>
      <c r="J10" s="37"/>
      <c r="K10" s="33">
        <v>252</v>
      </c>
      <c r="L10" s="37">
        <v>194</v>
      </c>
      <c r="M10" s="35"/>
      <c r="N10" s="37"/>
      <c r="O10" s="33">
        <v>176</v>
      </c>
      <c r="P10" s="37">
        <v>127</v>
      </c>
      <c r="Q10" s="35">
        <v>65</v>
      </c>
      <c r="R10" s="37">
        <v>49</v>
      </c>
      <c r="S10" s="33">
        <v>175</v>
      </c>
      <c r="T10" s="37">
        <v>133</v>
      </c>
      <c r="U10" s="35">
        <v>66</v>
      </c>
      <c r="V10" s="37">
        <v>49</v>
      </c>
      <c r="W10" s="47">
        <f t="shared" si="0"/>
        <v>1167</v>
      </c>
      <c r="X10" s="1">
        <f t="shared" si="1"/>
        <v>874</v>
      </c>
      <c r="Y10" s="1">
        <f t="shared" si="2"/>
        <v>75</v>
      </c>
    </row>
    <row r="11" spans="1:25" ht="13.5" customHeight="1" x14ac:dyDescent="0.2">
      <c r="A11" s="29">
        <v>5</v>
      </c>
      <c r="B11" s="40" t="s">
        <v>115</v>
      </c>
      <c r="C11" s="33">
        <v>226</v>
      </c>
      <c r="D11" s="37">
        <v>144</v>
      </c>
      <c r="E11" s="35"/>
      <c r="F11" s="37"/>
      <c r="G11" s="33">
        <v>207</v>
      </c>
      <c r="H11" s="37">
        <v>135</v>
      </c>
      <c r="I11" s="35"/>
      <c r="J11" s="37"/>
      <c r="K11" s="33">
        <v>252</v>
      </c>
      <c r="L11" s="37">
        <v>160</v>
      </c>
      <c r="M11" s="35"/>
      <c r="N11" s="37"/>
      <c r="O11" s="33">
        <v>176</v>
      </c>
      <c r="P11" s="37">
        <v>106</v>
      </c>
      <c r="Q11" s="35">
        <v>65</v>
      </c>
      <c r="R11" s="37">
        <v>25</v>
      </c>
      <c r="S11" s="33">
        <v>175</v>
      </c>
      <c r="T11" s="37">
        <v>108</v>
      </c>
      <c r="U11" s="35">
        <v>66</v>
      </c>
      <c r="V11" s="37">
        <v>40</v>
      </c>
      <c r="W11" s="47">
        <f t="shared" si="0"/>
        <v>1167</v>
      </c>
      <c r="X11" s="1">
        <f t="shared" si="1"/>
        <v>718</v>
      </c>
      <c r="Y11" s="1">
        <f t="shared" si="2"/>
        <v>62</v>
      </c>
    </row>
    <row r="12" spans="1:25" ht="13.5" customHeight="1" x14ac:dyDescent="0.2">
      <c r="A12" s="29">
        <v>6</v>
      </c>
      <c r="B12" s="40" t="s">
        <v>116</v>
      </c>
      <c r="C12" s="33">
        <v>226</v>
      </c>
      <c r="D12" s="37">
        <v>194</v>
      </c>
      <c r="E12" s="35"/>
      <c r="F12" s="37"/>
      <c r="G12" s="33">
        <v>207</v>
      </c>
      <c r="H12" s="37">
        <v>169</v>
      </c>
      <c r="I12" s="35"/>
      <c r="J12" s="37"/>
      <c r="K12" s="33">
        <v>252</v>
      </c>
      <c r="L12" s="37">
        <v>220</v>
      </c>
      <c r="M12" s="35"/>
      <c r="N12" s="37"/>
      <c r="O12" s="33">
        <v>176</v>
      </c>
      <c r="P12" s="37">
        <v>148</v>
      </c>
      <c r="Q12" s="35">
        <v>65</v>
      </c>
      <c r="R12" s="37">
        <v>58</v>
      </c>
      <c r="S12" s="33">
        <v>175</v>
      </c>
      <c r="T12" s="37">
        <v>147</v>
      </c>
      <c r="U12" s="35">
        <v>66</v>
      </c>
      <c r="V12" s="37">
        <v>56</v>
      </c>
      <c r="W12" s="47">
        <f t="shared" si="0"/>
        <v>1167</v>
      </c>
      <c r="X12" s="1">
        <f t="shared" si="1"/>
        <v>992</v>
      </c>
      <c r="Y12" s="1">
        <f t="shared" si="2"/>
        <v>86</v>
      </c>
    </row>
    <row r="13" spans="1:25" ht="13.5" customHeight="1" x14ac:dyDescent="0.2">
      <c r="A13" s="29">
        <v>7</v>
      </c>
      <c r="B13" s="40" t="s">
        <v>117</v>
      </c>
      <c r="C13" s="33">
        <v>226</v>
      </c>
      <c r="D13" s="37">
        <v>171</v>
      </c>
      <c r="E13" s="35"/>
      <c r="F13" s="37"/>
      <c r="G13" s="33">
        <v>207</v>
      </c>
      <c r="H13" s="37">
        <v>142</v>
      </c>
      <c r="I13" s="35"/>
      <c r="J13" s="37"/>
      <c r="K13" s="33">
        <v>252</v>
      </c>
      <c r="L13" s="37">
        <v>170</v>
      </c>
      <c r="M13" s="35"/>
      <c r="N13" s="37"/>
      <c r="O13" s="33">
        <v>176</v>
      </c>
      <c r="P13" s="37">
        <v>119</v>
      </c>
      <c r="Q13" s="35">
        <v>65</v>
      </c>
      <c r="R13" s="37">
        <v>50</v>
      </c>
      <c r="S13" s="33">
        <v>175</v>
      </c>
      <c r="T13" s="37">
        <v>116</v>
      </c>
      <c r="U13" s="35">
        <v>66</v>
      </c>
      <c r="V13" s="37">
        <v>52</v>
      </c>
      <c r="W13" s="47">
        <f t="shared" si="0"/>
        <v>1167</v>
      </c>
      <c r="X13" s="1">
        <f t="shared" si="1"/>
        <v>820</v>
      </c>
      <c r="Y13" s="1">
        <f t="shared" si="2"/>
        <v>71</v>
      </c>
    </row>
    <row r="14" spans="1:25" ht="13.5" customHeight="1" x14ac:dyDescent="0.2">
      <c r="A14" s="29">
        <v>8</v>
      </c>
      <c r="B14" s="40" t="s">
        <v>118</v>
      </c>
      <c r="C14" s="33">
        <v>226</v>
      </c>
      <c r="D14" s="37">
        <v>176</v>
      </c>
      <c r="E14" s="35"/>
      <c r="F14" s="37"/>
      <c r="G14" s="33">
        <v>207</v>
      </c>
      <c r="H14" s="37">
        <v>170</v>
      </c>
      <c r="I14" s="35"/>
      <c r="J14" s="37"/>
      <c r="K14" s="33">
        <v>252</v>
      </c>
      <c r="L14" s="37">
        <v>210</v>
      </c>
      <c r="M14" s="35"/>
      <c r="N14" s="37"/>
      <c r="O14" s="33">
        <v>176</v>
      </c>
      <c r="P14" s="37">
        <v>148</v>
      </c>
      <c r="Q14" s="35">
        <v>65</v>
      </c>
      <c r="R14" s="37">
        <v>54</v>
      </c>
      <c r="S14" s="33">
        <v>175</v>
      </c>
      <c r="T14" s="37">
        <v>143</v>
      </c>
      <c r="U14" s="35">
        <v>66</v>
      </c>
      <c r="V14" s="37">
        <v>55</v>
      </c>
      <c r="W14" s="47">
        <f t="shared" si="0"/>
        <v>1167</v>
      </c>
      <c r="X14" s="1">
        <f t="shared" si="1"/>
        <v>956</v>
      </c>
      <c r="Y14" s="1">
        <f t="shared" si="2"/>
        <v>82</v>
      </c>
    </row>
    <row r="15" spans="1:25" ht="13.5" customHeight="1" x14ac:dyDescent="0.2">
      <c r="A15" s="29">
        <v>9</v>
      </c>
      <c r="B15" s="40" t="s">
        <v>119</v>
      </c>
      <c r="C15" s="33">
        <v>226</v>
      </c>
      <c r="D15" s="37">
        <v>184</v>
      </c>
      <c r="E15" s="35"/>
      <c r="F15" s="37"/>
      <c r="G15" s="33">
        <v>207</v>
      </c>
      <c r="H15" s="37">
        <v>168</v>
      </c>
      <c r="I15" s="35"/>
      <c r="J15" s="37"/>
      <c r="K15" s="33">
        <v>252</v>
      </c>
      <c r="L15" s="37">
        <v>204</v>
      </c>
      <c r="M15" s="35"/>
      <c r="N15" s="37"/>
      <c r="O15" s="33">
        <v>176</v>
      </c>
      <c r="P15" s="37">
        <v>138</v>
      </c>
      <c r="Q15" s="35">
        <v>65</v>
      </c>
      <c r="R15" s="37">
        <v>53</v>
      </c>
      <c r="S15" s="33">
        <v>175</v>
      </c>
      <c r="T15" s="37">
        <v>145</v>
      </c>
      <c r="U15" s="35">
        <v>66</v>
      </c>
      <c r="V15" s="37">
        <v>52</v>
      </c>
      <c r="W15" s="47">
        <f t="shared" si="0"/>
        <v>1167</v>
      </c>
      <c r="X15" s="1">
        <f t="shared" si="1"/>
        <v>944</v>
      </c>
      <c r="Y15" s="1">
        <f t="shared" si="2"/>
        <v>81</v>
      </c>
    </row>
    <row r="16" spans="1:25" ht="13.5" customHeight="1" x14ac:dyDescent="0.2">
      <c r="A16" s="29">
        <v>10</v>
      </c>
      <c r="B16" s="40" t="s">
        <v>120</v>
      </c>
      <c r="C16" s="33">
        <v>226</v>
      </c>
      <c r="D16" s="37">
        <v>164</v>
      </c>
      <c r="E16" s="35"/>
      <c r="F16" s="37"/>
      <c r="G16" s="33">
        <v>207</v>
      </c>
      <c r="H16" s="37">
        <v>144</v>
      </c>
      <c r="I16" s="35"/>
      <c r="J16" s="37"/>
      <c r="K16" s="33">
        <v>252</v>
      </c>
      <c r="L16" s="37">
        <v>200</v>
      </c>
      <c r="M16" s="35"/>
      <c r="N16" s="37"/>
      <c r="O16" s="33">
        <v>176</v>
      </c>
      <c r="P16" s="37">
        <v>124</v>
      </c>
      <c r="Q16" s="35">
        <v>65</v>
      </c>
      <c r="R16" s="37">
        <v>47</v>
      </c>
      <c r="S16" s="33">
        <v>175</v>
      </c>
      <c r="T16" s="37">
        <v>123</v>
      </c>
      <c r="U16" s="35">
        <v>66</v>
      </c>
      <c r="V16" s="37">
        <v>42</v>
      </c>
      <c r="W16" s="47">
        <f t="shared" si="0"/>
        <v>1167</v>
      </c>
      <c r="X16" s="1">
        <f t="shared" si="1"/>
        <v>844</v>
      </c>
      <c r="Y16" s="1">
        <f t="shared" si="2"/>
        <v>73</v>
      </c>
    </row>
    <row r="17" spans="1:25" ht="13.5" customHeight="1" x14ac:dyDescent="0.2">
      <c r="A17" s="29">
        <v>11</v>
      </c>
      <c r="B17" s="40" t="s">
        <v>121</v>
      </c>
      <c r="C17" s="33">
        <v>226</v>
      </c>
      <c r="D17" s="37">
        <v>181</v>
      </c>
      <c r="E17" s="35"/>
      <c r="F17" s="37"/>
      <c r="G17" s="33">
        <v>207</v>
      </c>
      <c r="H17" s="37">
        <v>155</v>
      </c>
      <c r="I17" s="35"/>
      <c r="J17" s="37"/>
      <c r="K17" s="33">
        <v>252</v>
      </c>
      <c r="L17" s="37">
        <v>192</v>
      </c>
      <c r="M17" s="35"/>
      <c r="N17" s="37"/>
      <c r="O17" s="33">
        <v>176</v>
      </c>
      <c r="P17" s="37">
        <v>133</v>
      </c>
      <c r="Q17" s="35">
        <v>65</v>
      </c>
      <c r="R17" s="37">
        <v>49</v>
      </c>
      <c r="S17" s="33">
        <v>175</v>
      </c>
      <c r="T17" s="37">
        <v>133</v>
      </c>
      <c r="U17" s="35">
        <v>66</v>
      </c>
      <c r="V17" s="37">
        <v>53</v>
      </c>
      <c r="W17" s="47">
        <f t="shared" si="0"/>
        <v>1167</v>
      </c>
      <c r="X17" s="1">
        <f t="shared" si="1"/>
        <v>896</v>
      </c>
      <c r="Y17" s="1">
        <f t="shared" si="2"/>
        <v>77</v>
      </c>
    </row>
    <row r="18" spans="1:25" ht="13.5" customHeight="1" x14ac:dyDescent="0.2">
      <c r="A18" s="29">
        <v>12</v>
      </c>
      <c r="B18" s="40" t="s">
        <v>122</v>
      </c>
      <c r="C18" s="33">
        <v>226</v>
      </c>
      <c r="D18" s="37">
        <v>168</v>
      </c>
      <c r="E18" s="35"/>
      <c r="F18" s="37"/>
      <c r="G18" s="33">
        <v>207</v>
      </c>
      <c r="H18" s="37">
        <v>154</v>
      </c>
      <c r="I18" s="35"/>
      <c r="J18" s="37"/>
      <c r="K18" s="33">
        <v>252</v>
      </c>
      <c r="L18" s="37">
        <v>195</v>
      </c>
      <c r="M18" s="35"/>
      <c r="N18" s="37"/>
      <c r="O18" s="33">
        <v>176</v>
      </c>
      <c r="P18" s="37">
        <v>132</v>
      </c>
      <c r="Q18" s="35">
        <v>65</v>
      </c>
      <c r="R18" s="37">
        <v>54</v>
      </c>
      <c r="S18" s="33">
        <v>175</v>
      </c>
      <c r="T18" s="37">
        <v>129</v>
      </c>
      <c r="U18" s="35">
        <v>66</v>
      </c>
      <c r="V18" s="37">
        <v>56</v>
      </c>
      <c r="W18" s="47">
        <f t="shared" si="0"/>
        <v>1167</v>
      </c>
      <c r="X18" s="1">
        <f t="shared" si="1"/>
        <v>888</v>
      </c>
      <c r="Y18" s="1">
        <f t="shared" si="2"/>
        <v>77</v>
      </c>
    </row>
    <row r="19" spans="1:25" ht="13.5" customHeight="1" x14ac:dyDescent="0.2">
      <c r="A19" s="29">
        <v>13</v>
      </c>
      <c r="B19" s="40" t="s">
        <v>123</v>
      </c>
      <c r="C19" s="33">
        <v>226</v>
      </c>
      <c r="D19" s="37">
        <v>190</v>
      </c>
      <c r="E19" s="35"/>
      <c r="F19" s="37"/>
      <c r="G19" s="33">
        <v>207</v>
      </c>
      <c r="H19" s="37">
        <v>174</v>
      </c>
      <c r="I19" s="35"/>
      <c r="J19" s="37"/>
      <c r="K19" s="33">
        <v>252</v>
      </c>
      <c r="L19" s="37">
        <v>221</v>
      </c>
      <c r="M19" s="35"/>
      <c r="N19" s="37"/>
      <c r="O19" s="33">
        <v>176</v>
      </c>
      <c r="P19" s="37">
        <v>144</v>
      </c>
      <c r="Q19" s="35">
        <v>65</v>
      </c>
      <c r="R19" s="37">
        <v>56</v>
      </c>
      <c r="S19" s="33">
        <v>175</v>
      </c>
      <c r="T19" s="37">
        <v>145</v>
      </c>
      <c r="U19" s="35">
        <v>66</v>
      </c>
      <c r="V19" s="37">
        <v>57</v>
      </c>
      <c r="W19" s="47">
        <f t="shared" si="0"/>
        <v>1167</v>
      </c>
      <c r="X19" s="1">
        <f t="shared" si="1"/>
        <v>987</v>
      </c>
      <c r="Y19" s="1">
        <f t="shared" si="2"/>
        <v>85</v>
      </c>
    </row>
    <row r="20" spans="1:25" ht="13.5" customHeight="1" x14ac:dyDescent="0.2">
      <c r="A20" s="29">
        <v>14</v>
      </c>
      <c r="B20" s="40" t="s">
        <v>124</v>
      </c>
      <c r="C20" s="33">
        <v>226</v>
      </c>
      <c r="D20" s="37">
        <v>144</v>
      </c>
      <c r="E20" s="35"/>
      <c r="F20" s="37"/>
      <c r="G20" s="33">
        <v>207</v>
      </c>
      <c r="H20" s="37">
        <v>144</v>
      </c>
      <c r="I20" s="35"/>
      <c r="J20" s="37"/>
      <c r="K20" s="33">
        <v>252</v>
      </c>
      <c r="L20" s="37">
        <v>166</v>
      </c>
      <c r="M20" s="35"/>
      <c r="N20" s="37"/>
      <c r="O20" s="33">
        <v>176</v>
      </c>
      <c r="P20" s="37">
        <v>123</v>
      </c>
      <c r="Q20" s="35">
        <v>65</v>
      </c>
      <c r="R20" s="37">
        <v>46</v>
      </c>
      <c r="S20" s="33">
        <v>175</v>
      </c>
      <c r="T20" s="37">
        <v>116</v>
      </c>
      <c r="U20" s="35">
        <v>66</v>
      </c>
      <c r="V20" s="37">
        <v>53</v>
      </c>
      <c r="W20" s="47">
        <f t="shared" si="0"/>
        <v>1167</v>
      </c>
      <c r="X20" s="1">
        <f t="shared" si="1"/>
        <v>792</v>
      </c>
      <c r="Y20" s="1">
        <f t="shared" si="2"/>
        <v>68</v>
      </c>
    </row>
    <row r="21" spans="1:25" ht="13.5" customHeight="1" x14ac:dyDescent="0.2">
      <c r="A21" s="29">
        <v>15</v>
      </c>
      <c r="B21" s="40" t="s">
        <v>125</v>
      </c>
      <c r="C21" s="33">
        <v>226</v>
      </c>
      <c r="D21" s="37">
        <v>161</v>
      </c>
      <c r="E21" s="35"/>
      <c r="F21" s="37"/>
      <c r="G21" s="33">
        <v>207</v>
      </c>
      <c r="H21" s="37">
        <v>157</v>
      </c>
      <c r="I21" s="35"/>
      <c r="J21" s="37"/>
      <c r="K21" s="33">
        <v>252</v>
      </c>
      <c r="L21" s="37">
        <v>186</v>
      </c>
      <c r="M21" s="35"/>
      <c r="N21" s="37"/>
      <c r="O21" s="33">
        <v>176</v>
      </c>
      <c r="P21" s="37">
        <v>126</v>
      </c>
      <c r="Q21" s="35">
        <v>65</v>
      </c>
      <c r="R21" s="37">
        <v>59</v>
      </c>
      <c r="S21" s="33">
        <v>175</v>
      </c>
      <c r="T21" s="37">
        <v>132</v>
      </c>
      <c r="U21" s="35">
        <v>66</v>
      </c>
      <c r="V21" s="37">
        <v>59</v>
      </c>
      <c r="W21" s="47">
        <f t="shared" si="0"/>
        <v>1167</v>
      </c>
      <c r="X21" s="1">
        <f t="shared" si="1"/>
        <v>880</v>
      </c>
      <c r="Y21" s="1">
        <f t="shared" si="2"/>
        <v>76</v>
      </c>
    </row>
    <row r="22" spans="1:25" ht="13.5" customHeight="1" x14ac:dyDescent="0.2">
      <c r="A22" s="29">
        <v>16</v>
      </c>
      <c r="B22" s="40" t="s">
        <v>126</v>
      </c>
      <c r="C22" s="33">
        <v>226</v>
      </c>
      <c r="D22" s="37">
        <v>154</v>
      </c>
      <c r="E22" s="35"/>
      <c r="F22" s="37"/>
      <c r="G22" s="33">
        <v>207</v>
      </c>
      <c r="H22" s="37">
        <v>153</v>
      </c>
      <c r="I22" s="35"/>
      <c r="J22" s="37"/>
      <c r="K22" s="33">
        <v>252</v>
      </c>
      <c r="L22" s="37">
        <v>189</v>
      </c>
      <c r="M22" s="35"/>
      <c r="N22" s="37"/>
      <c r="O22" s="33">
        <v>176</v>
      </c>
      <c r="P22" s="37">
        <v>127</v>
      </c>
      <c r="Q22" s="35">
        <v>65</v>
      </c>
      <c r="R22" s="37">
        <v>55</v>
      </c>
      <c r="S22" s="33">
        <v>175</v>
      </c>
      <c r="T22" s="37">
        <v>121</v>
      </c>
      <c r="U22" s="35">
        <v>66</v>
      </c>
      <c r="V22" s="37">
        <v>48</v>
      </c>
      <c r="W22" s="47">
        <f t="shared" si="0"/>
        <v>1167</v>
      </c>
      <c r="X22" s="1">
        <f t="shared" si="1"/>
        <v>847</v>
      </c>
      <c r="Y22" s="1">
        <f t="shared" si="2"/>
        <v>73</v>
      </c>
    </row>
    <row r="23" spans="1:25" ht="13.5" customHeight="1" x14ac:dyDescent="0.2">
      <c r="A23" s="29">
        <v>17</v>
      </c>
      <c r="B23" s="40" t="s">
        <v>127</v>
      </c>
      <c r="C23" s="33">
        <v>226</v>
      </c>
      <c r="D23" s="37">
        <v>119</v>
      </c>
      <c r="E23" s="35"/>
      <c r="F23" s="37"/>
      <c r="G23" s="33">
        <v>207</v>
      </c>
      <c r="H23" s="37">
        <v>86</v>
      </c>
      <c r="I23" s="35"/>
      <c r="J23" s="37"/>
      <c r="K23" s="33">
        <v>252</v>
      </c>
      <c r="L23" s="37">
        <v>119</v>
      </c>
      <c r="M23" s="35"/>
      <c r="N23" s="37"/>
      <c r="O23" s="33">
        <v>176</v>
      </c>
      <c r="P23" s="37">
        <v>47</v>
      </c>
      <c r="Q23" s="35">
        <v>65</v>
      </c>
      <c r="R23" s="37">
        <v>33</v>
      </c>
      <c r="S23" s="33">
        <v>175</v>
      </c>
      <c r="T23" s="37">
        <v>73</v>
      </c>
      <c r="U23" s="35">
        <v>66</v>
      </c>
      <c r="V23" s="37">
        <v>37</v>
      </c>
      <c r="W23" s="47">
        <f t="shared" si="0"/>
        <v>1167</v>
      </c>
      <c r="X23" s="1">
        <f t="shared" si="1"/>
        <v>514</v>
      </c>
      <c r="Y23" s="1">
        <f t="shared" si="2"/>
        <v>45</v>
      </c>
    </row>
    <row r="24" spans="1:25" ht="13.5" customHeight="1" x14ac:dyDescent="0.2">
      <c r="A24" s="29">
        <v>18</v>
      </c>
      <c r="B24" s="40" t="s">
        <v>128</v>
      </c>
      <c r="C24" s="33">
        <v>226</v>
      </c>
      <c r="D24" s="37">
        <v>164</v>
      </c>
      <c r="E24" s="35"/>
      <c r="F24" s="37"/>
      <c r="G24" s="33">
        <v>207</v>
      </c>
      <c r="H24" s="37">
        <v>143</v>
      </c>
      <c r="I24" s="35"/>
      <c r="J24" s="37"/>
      <c r="K24" s="33">
        <v>252</v>
      </c>
      <c r="L24" s="37">
        <v>165</v>
      </c>
      <c r="M24" s="35"/>
      <c r="N24" s="37"/>
      <c r="O24" s="33">
        <v>176</v>
      </c>
      <c r="P24" s="37">
        <v>117</v>
      </c>
      <c r="Q24" s="35">
        <v>65</v>
      </c>
      <c r="R24" s="37">
        <v>47</v>
      </c>
      <c r="S24" s="33">
        <v>175</v>
      </c>
      <c r="T24" s="37">
        <v>119</v>
      </c>
      <c r="U24" s="35">
        <v>66</v>
      </c>
      <c r="V24" s="37">
        <v>49</v>
      </c>
      <c r="W24" s="47">
        <f t="shared" si="0"/>
        <v>1167</v>
      </c>
      <c r="X24" s="1">
        <f t="shared" si="1"/>
        <v>804</v>
      </c>
      <c r="Y24" s="1">
        <f t="shared" si="2"/>
        <v>69</v>
      </c>
    </row>
    <row r="25" spans="1:25" ht="13.5" customHeight="1" x14ac:dyDescent="0.2">
      <c r="A25" s="29">
        <v>19</v>
      </c>
      <c r="B25" s="40" t="s">
        <v>129</v>
      </c>
      <c r="C25" s="33">
        <v>226</v>
      </c>
      <c r="D25" s="37">
        <v>182</v>
      </c>
      <c r="E25" s="35"/>
      <c r="F25" s="37"/>
      <c r="G25" s="33">
        <v>207</v>
      </c>
      <c r="H25" s="37">
        <v>160</v>
      </c>
      <c r="I25" s="35"/>
      <c r="J25" s="37"/>
      <c r="K25" s="33">
        <v>252</v>
      </c>
      <c r="L25" s="37">
        <v>210</v>
      </c>
      <c r="M25" s="35"/>
      <c r="N25" s="37"/>
      <c r="O25" s="33">
        <v>176</v>
      </c>
      <c r="P25" s="37">
        <v>134</v>
      </c>
      <c r="Q25" s="35">
        <v>65</v>
      </c>
      <c r="R25" s="37">
        <v>56</v>
      </c>
      <c r="S25" s="33">
        <v>175</v>
      </c>
      <c r="T25" s="37">
        <v>135</v>
      </c>
      <c r="U25" s="35">
        <v>66</v>
      </c>
      <c r="V25" s="37">
        <v>57</v>
      </c>
      <c r="W25" s="47">
        <f t="shared" si="0"/>
        <v>1167</v>
      </c>
      <c r="X25" s="1">
        <f t="shared" si="1"/>
        <v>934</v>
      </c>
      <c r="Y25" s="1">
        <f t="shared" si="2"/>
        <v>81</v>
      </c>
    </row>
    <row r="26" spans="1:25" ht="13.5" customHeight="1" x14ac:dyDescent="0.2">
      <c r="A26" s="29">
        <v>20</v>
      </c>
      <c r="B26" s="40" t="s">
        <v>130</v>
      </c>
      <c r="C26" s="33">
        <v>226</v>
      </c>
      <c r="D26" s="37">
        <v>175</v>
      </c>
      <c r="E26" s="35"/>
      <c r="F26" s="37"/>
      <c r="G26" s="33">
        <v>207</v>
      </c>
      <c r="H26" s="37">
        <v>162</v>
      </c>
      <c r="I26" s="35"/>
      <c r="J26" s="37"/>
      <c r="K26" s="33">
        <v>252</v>
      </c>
      <c r="L26" s="37">
        <v>190</v>
      </c>
      <c r="M26" s="35"/>
      <c r="N26" s="37"/>
      <c r="O26" s="33">
        <v>176</v>
      </c>
      <c r="P26" s="37">
        <v>126</v>
      </c>
      <c r="Q26" s="35">
        <v>65</v>
      </c>
      <c r="R26" s="37">
        <v>50</v>
      </c>
      <c r="S26" s="33">
        <v>175</v>
      </c>
      <c r="T26" s="37">
        <v>129</v>
      </c>
      <c r="U26" s="35">
        <v>66</v>
      </c>
      <c r="V26" s="37">
        <v>53</v>
      </c>
      <c r="W26" s="47">
        <f t="shared" si="0"/>
        <v>1167</v>
      </c>
      <c r="X26" s="1">
        <f t="shared" si="1"/>
        <v>885</v>
      </c>
      <c r="Y26" s="1">
        <f t="shared" si="2"/>
        <v>76</v>
      </c>
    </row>
    <row r="27" spans="1:25" ht="13.5" customHeight="1" x14ac:dyDescent="0.2">
      <c r="A27" s="29">
        <v>21</v>
      </c>
      <c r="B27" s="40" t="s">
        <v>131</v>
      </c>
      <c r="C27" s="33">
        <v>226</v>
      </c>
      <c r="D27" s="37">
        <v>170</v>
      </c>
      <c r="E27" s="35"/>
      <c r="F27" s="37"/>
      <c r="G27" s="33">
        <v>207</v>
      </c>
      <c r="H27" s="37">
        <v>155</v>
      </c>
      <c r="I27" s="35"/>
      <c r="J27" s="37"/>
      <c r="K27" s="33">
        <v>252</v>
      </c>
      <c r="L27" s="37">
        <v>183</v>
      </c>
      <c r="M27" s="35"/>
      <c r="N27" s="37"/>
      <c r="O27" s="33">
        <v>176</v>
      </c>
      <c r="P27" s="37">
        <v>127</v>
      </c>
      <c r="Q27" s="35">
        <v>65</v>
      </c>
      <c r="R27" s="37">
        <v>54</v>
      </c>
      <c r="S27" s="33">
        <v>175</v>
      </c>
      <c r="T27" s="37">
        <v>119</v>
      </c>
      <c r="U27" s="35">
        <v>66</v>
      </c>
      <c r="V27" s="37">
        <v>52</v>
      </c>
      <c r="W27" s="47">
        <f t="shared" si="0"/>
        <v>1167</v>
      </c>
      <c r="X27" s="1">
        <f t="shared" si="1"/>
        <v>860</v>
      </c>
      <c r="Y27" s="1">
        <f t="shared" si="2"/>
        <v>74</v>
      </c>
    </row>
    <row r="28" spans="1:25" ht="13.5" customHeight="1" x14ac:dyDescent="0.2">
      <c r="A28" s="29">
        <v>22</v>
      </c>
      <c r="B28" s="40" t="s">
        <v>132</v>
      </c>
      <c r="C28" s="33">
        <v>226</v>
      </c>
      <c r="D28" s="37">
        <v>117</v>
      </c>
      <c r="E28" s="35"/>
      <c r="F28" s="37"/>
      <c r="G28" s="33">
        <v>207</v>
      </c>
      <c r="H28" s="37">
        <v>113</v>
      </c>
      <c r="I28" s="35"/>
      <c r="J28" s="37"/>
      <c r="K28" s="33">
        <v>252</v>
      </c>
      <c r="L28" s="37">
        <v>141</v>
      </c>
      <c r="M28" s="35"/>
      <c r="N28" s="37"/>
      <c r="O28" s="33">
        <v>176</v>
      </c>
      <c r="P28" s="37">
        <v>90</v>
      </c>
      <c r="Q28" s="35">
        <v>65</v>
      </c>
      <c r="R28" s="37">
        <v>37</v>
      </c>
      <c r="S28" s="33">
        <v>175</v>
      </c>
      <c r="T28" s="37">
        <v>92</v>
      </c>
      <c r="U28" s="35">
        <v>66</v>
      </c>
      <c r="V28" s="37">
        <v>33</v>
      </c>
      <c r="W28" s="47">
        <f t="shared" si="0"/>
        <v>1167</v>
      </c>
      <c r="X28" s="1">
        <f t="shared" si="1"/>
        <v>623</v>
      </c>
      <c r="Y28" s="1">
        <f t="shared" si="2"/>
        <v>54</v>
      </c>
    </row>
    <row r="29" spans="1:25" ht="13.5" customHeight="1" x14ac:dyDescent="0.2">
      <c r="A29" s="29">
        <v>23</v>
      </c>
      <c r="B29" s="40" t="s">
        <v>133</v>
      </c>
      <c r="C29" s="33">
        <v>226</v>
      </c>
      <c r="D29" s="37">
        <v>61</v>
      </c>
      <c r="E29" s="35"/>
      <c r="F29" s="37"/>
      <c r="G29" s="33">
        <v>207</v>
      </c>
      <c r="H29" s="37">
        <v>50</v>
      </c>
      <c r="I29" s="35"/>
      <c r="J29" s="37"/>
      <c r="K29" s="33">
        <v>252</v>
      </c>
      <c r="L29" s="37">
        <v>77</v>
      </c>
      <c r="M29" s="35"/>
      <c r="N29" s="37"/>
      <c r="O29" s="33">
        <v>176</v>
      </c>
      <c r="P29" s="37">
        <v>41</v>
      </c>
      <c r="Q29" s="35">
        <v>65</v>
      </c>
      <c r="R29" s="37">
        <v>17</v>
      </c>
      <c r="S29" s="33">
        <v>175</v>
      </c>
      <c r="T29" s="37">
        <v>32</v>
      </c>
      <c r="U29" s="35">
        <v>66</v>
      </c>
      <c r="V29" s="37">
        <v>25</v>
      </c>
      <c r="W29" s="47">
        <f t="shared" si="0"/>
        <v>1167</v>
      </c>
      <c r="X29" s="1">
        <f t="shared" si="1"/>
        <v>303</v>
      </c>
      <c r="Y29" s="1">
        <f t="shared" si="2"/>
        <v>26</v>
      </c>
    </row>
    <row r="30" spans="1:25" ht="13.5" customHeight="1" x14ac:dyDescent="0.2">
      <c r="A30" s="29">
        <v>24</v>
      </c>
      <c r="B30" s="40" t="s">
        <v>134</v>
      </c>
      <c r="C30" s="33">
        <v>226</v>
      </c>
      <c r="D30" s="37">
        <v>141</v>
      </c>
      <c r="E30" s="35"/>
      <c r="F30" s="37"/>
      <c r="G30" s="33">
        <v>207</v>
      </c>
      <c r="H30" s="37">
        <v>73</v>
      </c>
      <c r="I30" s="35"/>
      <c r="J30" s="37"/>
      <c r="K30" s="33">
        <v>252</v>
      </c>
      <c r="L30" s="37">
        <v>121</v>
      </c>
      <c r="M30" s="35"/>
      <c r="N30" s="37"/>
      <c r="O30" s="33">
        <v>176</v>
      </c>
      <c r="P30" s="37">
        <v>71</v>
      </c>
      <c r="Q30" s="35">
        <v>65</v>
      </c>
      <c r="R30" s="37">
        <v>37</v>
      </c>
      <c r="S30" s="33">
        <v>175</v>
      </c>
      <c r="T30" s="37">
        <v>69</v>
      </c>
      <c r="U30" s="35">
        <v>66</v>
      </c>
      <c r="V30" s="37">
        <v>36</v>
      </c>
      <c r="W30" s="47">
        <f t="shared" si="0"/>
        <v>1167</v>
      </c>
      <c r="X30" s="1">
        <f t="shared" si="1"/>
        <v>548</v>
      </c>
      <c r="Y30" s="1">
        <f t="shared" si="2"/>
        <v>47</v>
      </c>
    </row>
    <row r="31" spans="1:25" ht="13.5" customHeight="1" x14ac:dyDescent="0.2">
      <c r="A31" s="29">
        <v>25</v>
      </c>
      <c r="B31" s="40" t="s">
        <v>135</v>
      </c>
      <c r="C31" s="33">
        <v>226</v>
      </c>
      <c r="D31" s="37">
        <v>162</v>
      </c>
      <c r="E31" s="35"/>
      <c r="F31" s="37"/>
      <c r="G31" s="33">
        <v>207</v>
      </c>
      <c r="H31" s="37">
        <v>144</v>
      </c>
      <c r="I31" s="35"/>
      <c r="J31" s="37"/>
      <c r="K31" s="33">
        <v>252</v>
      </c>
      <c r="L31" s="37">
        <v>183</v>
      </c>
      <c r="M31" s="35"/>
      <c r="N31" s="37"/>
      <c r="O31" s="33">
        <v>176</v>
      </c>
      <c r="P31" s="37">
        <v>122</v>
      </c>
      <c r="Q31" s="35">
        <v>65</v>
      </c>
      <c r="R31" s="37">
        <v>46</v>
      </c>
      <c r="S31" s="33">
        <v>175</v>
      </c>
      <c r="T31" s="37">
        <v>121</v>
      </c>
      <c r="U31" s="35">
        <v>66</v>
      </c>
      <c r="V31" s="37">
        <v>45</v>
      </c>
      <c r="W31" s="47">
        <f t="shared" si="0"/>
        <v>1167</v>
      </c>
      <c r="X31" s="1">
        <f t="shared" si="1"/>
        <v>823</v>
      </c>
      <c r="Y31" s="1">
        <f t="shared" si="2"/>
        <v>71</v>
      </c>
    </row>
    <row r="32" spans="1:25" ht="13.5" customHeight="1" x14ac:dyDescent="0.2">
      <c r="A32" s="29">
        <v>26</v>
      </c>
      <c r="B32" s="40" t="s">
        <v>136</v>
      </c>
      <c r="C32" s="33">
        <v>226</v>
      </c>
      <c r="D32" s="37">
        <v>172</v>
      </c>
      <c r="E32" s="35"/>
      <c r="F32" s="37"/>
      <c r="G32" s="33">
        <v>207</v>
      </c>
      <c r="H32" s="37">
        <v>158</v>
      </c>
      <c r="I32" s="35"/>
      <c r="J32" s="37"/>
      <c r="K32" s="33">
        <v>252</v>
      </c>
      <c r="L32" s="37">
        <v>196</v>
      </c>
      <c r="M32" s="35"/>
      <c r="N32" s="37"/>
      <c r="O32" s="33">
        <v>176</v>
      </c>
      <c r="P32" s="37">
        <v>133</v>
      </c>
      <c r="Q32" s="35">
        <v>65</v>
      </c>
      <c r="R32" s="37">
        <v>50</v>
      </c>
      <c r="S32" s="33">
        <v>175</v>
      </c>
      <c r="T32" s="37">
        <v>132</v>
      </c>
      <c r="U32" s="35">
        <v>66</v>
      </c>
      <c r="V32" s="37">
        <v>55</v>
      </c>
      <c r="W32" s="47">
        <f t="shared" si="0"/>
        <v>1167</v>
      </c>
      <c r="X32" s="1">
        <f t="shared" si="1"/>
        <v>896</v>
      </c>
      <c r="Y32" s="1">
        <f t="shared" si="2"/>
        <v>77</v>
      </c>
    </row>
    <row r="33" spans="1:25" ht="13.5" customHeight="1" x14ac:dyDescent="0.2">
      <c r="A33" s="29">
        <v>27</v>
      </c>
      <c r="B33" s="40" t="s">
        <v>137</v>
      </c>
      <c r="C33" s="33">
        <v>226</v>
      </c>
      <c r="D33" s="37">
        <v>139</v>
      </c>
      <c r="E33" s="35"/>
      <c r="F33" s="37"/>
      <c r="G33" s="33">
        <v>207</v>
      </c>
      <c r="H33" s="37">
        <v>106</v>
      </c>
      <c r="I33" s="35"/>
      <c r="J33" s="37"/>
      <c r="K33" s="33">
        <v>252</v>
      </c>
      <c r="L33" s="37">
        <v>122</v>
      </c>
      <c r="M33" s="35"/>
      <c r="N33" s="37"/>
      <c r="O33" s="33">
        <v>176</v>
      </c>
      <c r="P33" s="37">
        <v>112</v>
      </c>
      <c r="Q33" s="35">
        <v>65</v>
      </c>
      <c r="R33" s="37">
        <v>41</v>
      </c>
      <c r="S33" s="33">
        <v>175</v>
      </c>
      <c r="T33" s="37">
        <v>71</v>
      </c>
      <c r="U33" s="35">
        <v>66</v>
      </c>
      <c r="V33" s="37">
        <v>37</v>
      </c>
      <c r="W33" s="47">
        <f t="shared" si="0"/>
        <v>1167</v>
      </c>
      <c r="X33" s="1">
        <f t="shared" si="1"/>
        <v>628</v>
      </c>
      <c r="Y33" s="1">
        <f t="shared" si="2"/>
        <v>54</v>
      </c>
    </row>
    <row r="34" spans="1:25" ht="13.5" customHeight="1" x14ac:dyDescent="0.2">
      <c r="A34" s="29">
        <v>28</v>
      </c>
      <c r="B34" s="40" t="s">
        <v>138</v>
      </c>
      <c r="C34" s="33">
        <v>226</v>
      </c>
      <c r="D34" s="37">
        <v>151</v>
      </c>
      <c r="E34" s="35"/>
      <c r="F34" s="37"/>
      <c r="G34" s="33">
        <v>207</v>
      </c>
      <c r="H34" s="37">
        <v>141</v>
      </c>
      <c r="I34" s="35"/>
      <c r="J34" s="37"/>
      <c r="K34" s="33">
        <v>252</v>
      </c>
      <c r="L34" s="37">
        <v>162</v>
      </c>
      <c r="M34" s="35"/>
      <c r="N34" s="37"/>
      <c r="O34" s="33">
        <v>176</v>
      </c>
      <c r="P34" s="37">
        <v>115</v>
      </c>
      <c r="Q34" s="35">
        <v>65</v>
      </c>
      <c r="R34" s="37">
        <v>50</v>
      </c>
      <c r="S34" s="33">
        <v>175</v>
      </c>
      <c r="T34" s="37">
        <v>114</v>
      </c>
      <c r="U34" s="35">
        <v>66</v>
      </c>
      <c r="V34" s="37">
        <v>50</v>
      </c>
      <c r="W34" s="47">
        <f t="shared" si="0"/>
        <v>1167</v>
      </c>
      <c r="X34" s="1">
        <f t="shared" si="1"/>
        <v>783</v>
      </c>
      <c r="Y34" s="1">
        <f t="shared" si="2"/>
        <v>68</v>
      </c>
    </row>
    <row r="35" spans="1:25" ht="13.5" customHeight="1" x14ac:dyDescent="0.2">
      <c r="A35" s="29">
        <v>29</v>
      </c>
      <c r="B35" s="40" t="s">
        <v>139</v>
      </c>
      <c r="C35" s="33">
        <v>226</v>
      </c>
      <c r="D35" s="37">
        <v>179</v>
      </c>
      <c r="E35" s="35"/>
      <c r="F35" s="37"/>
      <c r="G35" s="33">
        <v>207</v>
      </c>
      <c r="H35" s="37">
        <v>164</v>
      </c>
      <c r="I35" s="35"/>
      <c r="J35" s="37"/>
      <c r="K35" s="33">
        <v>252</v>
      </c>
      <c r="L35" s="37">
        <v>191</v>
      </c>
      <c r="M35" s="35"/>
      <c r="N35" s="37"/>
      <c r="O35" s="33">
        <v>176</v>
      </c>
      <c r="P35" s="37">
        <v>136</v>
      </c>
      <c r="Q35" s="35">
        <v>65</v>
      </c>
      <c r="R35" s="37">
        <v>46</v>
      </c>
      <c r="S35" s="33">
        <v>175</v>
      </c>
      <c r="T35" s="37">
        <v>134</v>
      </c>
      <c r="U35" s="35">
        <v>66</v>
      </c>
      <c r="V35" s="37">
        <v>50</v>
      </c>
      <c r="W35" s="47">
        <f t="shared" si="0"/>
        <v>1167</v>
      </c>
      <c r="X35" s="1">
        <f t="shared" si="1"/>
        <v>900</v>
      </c>
      <c r="Y35" s="1">
        <f t="shared" si="2"/>
        <v>78</v>
      </c>
    </row>
    <row r="36" spans="1:25" ht="13.5" customHeight="1" x14ac:dyDescent="0.2">
      <c r="A36" s="29">
        <v>30</v>
      </c>
      <c r="B36" s="40" t="s">
        <v>140</v>
      </c>
      <c r="C36" s="33">
        <v>226</v>
      </c>
      <c r="D36" s="37">
        <v>0</v>
      </c>
      <c r="E36" s="35"/>
      <c r="F36" s="37"/>
      <c r="G36" s="33">
        <v>207</v>
      </c>
      <c r="H36" s="37">
        <v>0</v>
      </c>
      <c r="I36" s="35"/>
      <c r="J36" s="37"/>
      <c r="K36" s="33">
        <v>252</v>
      </c>
      <c r="L36" s="37">
        <v>0</v>
      </c>
      <c r="M36" s="35"/>
      <c r="N36" s="37"/>
      <c r="O36" s="33">
        <v>176</v>
      </c>
      <c r="P36" s="37">
        <v>2</v>
      </c>
      <c r="Q36" s="35">
        <v>65</v>
      </c>
      <c r="R36" s="37">
        <v>1</v>
      </c>
      <c r="S36" s="33">
        <v>175</v>
      </c>
      <c r="T36" s="37">
        <v>3</v>
      </c>
      <c r="U36" s="35">
        <v>66</v>
      </c>
      <c r="V36" s="37">
        <v>2</v>
      </c>
      <c r="W36" s="47">
        <f t="shared" si="0"/>
        <v>1167</v>
      </c>
      <c r="X36" s="1">
        <f t="shared" si="1"/>
        <v>8</v>
      </c>
      <c r="Y36" s="1">
        <f t="shared" si="2"/>
        <v>1</v>
      </c>
    </row>
    <row r="37" spans="1:25" ht="13.5" customHeight="1" x14ac:dyDescent="0.2">
      <c r="A37" s="29">
        <v>31</v>
      </c>
      <c r="B37" s="40" t="s">
        <v>141</v>
      </c>
      <c r="C37" s="33">
        <v>226</v>
      </c>
      <c r="D37" s="37">
        <v>136</v>
      </c>
      <c r="E37" s="35"/>
      <c r="F37" s="37"/>
      <c r="G37" s="33">
        <v>207</v>
      </c>
      <c r="H37" s="37">
        <v>111</v>
      </c>
      <c r="I37" s="35"/>
      <c r="J37" s="37"/>
      <c r="K37" s="33">
        <v>252</v>
      </c>
      <c r="L37" s="37">
        <v>142</v>
      </c>
      <c r="M37" s="35"/>
      <c r="N37" s="37"/>
      <c r="O37" s="33">
        <v>176</v>
      </c>
      <c r="P37" s="37">
        <v>96</v>
      </c>
      <c r="Q37" s="35">
        <v>63</v>
      </c>
      <c r="R37" s="37">
        <v>41</v>
      </c>
      <c r="S37" s="33">
        <v>175</v>
      </c>
      <c r="T37" s="37">
        <v>93</v>
      </c>
      <c r="U37" s="35">
        <v>64</v>
      </c>
      <c r="V37" s="37">
        <v>40</v>
      </c>
      <c r="W37" s="47">
        <f t="shared" si="0"/>
        <v>1163</v>
      </c>
      <c r="X37" s="1">
        <f t="shared" si="1"/>
        <v>659</v>
      </c>
      <c r="Y37" s="1">
        <f t="shared" si="2"/>
        <v>57</v>
      </c>
    </row>
    <row r="38" spans="1:25" ht="13.5" customHeight="1" x14ac:dyDescent="0.2">
      <c r="A38" s="29">
        <v>32</v>
      </c>
      <c r="B38" s="40" t="s">
        <v>142</v>
      </c>
      <c r="C38" s="33">
        <v>226</v>
      </c>
      <c r="D38" s="37">
        <v>166</v>
      </c>
      <c r="E38" s="35"/>
      <c r="F38" s="37"/>
      <c r="G38" s="33">
        <v>207</v>
      </c>
      <c r="H38" s="37">
        <v>146</v>
      </c>
      <c r="I38" s="35"/>
      <c r="J38" s="37"/>
      <c r="K38" s="33">
        <v>252</v>
      </c>
      <c r="L38" s="37">
        <v>175</v>
      </c>
      <c r="M38" s="35"/>
      <c r="N38" s="37"/>
      <c r="O38" s="33">
        <v>176</v>
      </c>
      <c r="P38" s="37">
        <v>124</v>
      </c>
      <c r="Q38" s="35">
        <v>63</v>
      </c>
      <c r="R38" s="37">
        <v>44</v>
      </c>
      <c r="S38" s="33">
        <v>175</v>
      </c>
      <c r="T38" s="37">
        <v>120</v>
      </c>
      <c r="U38" s="35">
        <v>64</v>
      </c>
      <c r="V38" s="37">
        <v>47</v>
      </c>
      <c r="W38" s="47">
        <f t="shared" si="0"/>
        <v>1163</v>
      </c>
      <c r="X38" s="1">
        <f t="shared" si="1"/>
        <v>822</v>
      </c>
      <c r="Y38" s="1">
        <f t="shared" si="2"/>
        <v>71</v>
      </c>
    </row>
    <row r="39" spans="1:25" ht="13.5" customHeight="1" x14ac:dyDescent="0.2">
      <c r="A39" s="29">
        <v>33</v>
      </c>
      <c r="B39" s="40" t="s">
        <v>143</v>
      </c>
      <c r="C39" s="33">
        <v>226</v>
      </c>
      <c r="D39" s="37">
        <v>167</v>
      </c>
      <c r="E39" s="35"/>
      <c r="F39" s="37"/>
      <c r="G39" s="33">
        <v>207</v>
      </c>
      <c r="H39" s="37">
        <v>150</v>
      </c>
      <c r="I39" s="35"/>
      <c r="J39" s="37"/>
      <c r="K39" s="33">
        <v>252</v>
      </c>
      <c r="L39" s="37">
        <v>192</v>
      </c>
      <c r="M39" s="35"/>
      <c r="N39" s="37"/>
      <c r="O39" s="33">
        <v>176</v>
      </c>
      <c r="P39" s="37">
        <v>135</v>
      </c>
      <c r="Q39" s="35">
        <v>63</v>
      </c>
      <c r="R39" s="37">
        <v>54</v>
      </c>
      <c r="S39" s="33">
        <v>175</v>
      </c>
      <c r="T39" s="37">
        <v>122</v>
      </c>
      <c r="U39" s="35">
        <v>64</v>
      </c>
      <c r="V39" s="37">
        <v>50</v>
      </c>
      <c r="W39" s="47">
        <f t="shared" si="0"/>
        <v>1163</v>
      </c>
      <c r="X39" s="1">
        <f t="shared" si="1"/>
        <v>870</v>
      </c>
      <c r="Y39" s="1">
        <f t="shared" si="2"/>
        <v>75</v>
      </c>
    </row>
    <row r="40" spans="1:25" ht="13.5" customHeight="1" x14ac:dyDescent="0.2">
      <c r="A40" s="29">
        <v>34</v>
      </c>
      <c r="B40" s="40" t="s">
        <v>144</v>
      </c>
      <c r="C40" s="33">
        <v>226</v>
      </c>
      <c r="D40" s="37">
        <v>147</v>
      </c>
      <c r="E40" s="35"/>
      <c r="F40" s="37"/>
      <c r="G40" s="33">
        <v>207</v>
      </c>
      <c r="H40" s="37">
        <v>97</v>
      </c>
      <c r="I40" s="35"/>
      <c r="J40" s="37"/>
      <c r="K40" s="33">
        <v>252</v>
      </c>
      <c r="L40" s="37">
        <v>152</v>
      </c>
      <c r="M40" s="35"/>
      <c r="N40" s="37"/>
      <c r="O40" s="33">
        <v>176</v>
      </c>
      <c r="P40" s="37">
        <v>132</v>
      </c>
      <c r="Q40" s="35">
        <v>63</v>
      </c>
      <c r="R40" s="37">
        <v>40</v>
      </c>
      <c r="S40" s="33">
        <v>175</v>
      </c>
      <c r="T40" s="37">
        <v>73</v>
      </c>
      <c r="U40" s="35">
        <v>64</v>
      </c>
      <c r="V40" s="37">
        <v>36</v>
      </c>
      <c r="W40" s="47">
        <f t="shared" si="0"/>
        <v>1163</v>
      </c>
      <c r="X40" s="1">
        <f t="shared" si="1"/>
        <v>677</v>
      </c>
      <c r="Y40" s="1">
        <f t="shared" si="2"/>
        <v>59</v>
      </c>
    </row>
    <row r="41" spans="1:25" ht="13.5" customHeight="1" x14ac:dyDescent="0.2">
      <c r="A41" s="29">
        <v>35</v>
      </c>
      <c r="B41" s="40" t="s">
        <v>145</v>
      </c>
      <c r="C41" s="33">
        <v>226</v>
      </c>
      <c r="D41" s="37">
        <v>154</v>
      </c>
      <c r="E41" s="35"/>
      <c r="F41" s="37"/>
      <c r="G41" s="33">
        <v>207</v>
      </c>
      <c r="H41" s="37">
        <v>137</v>
      </c>
      <c r="I41" s="35"/>
      <c r="J41" s="37"/>
      <c r="K41" s="33">
        <v>252</v>
      </c>
      <c r="L41" s="37">
        <v>166</v>
      </c>
      <c r="M41" s="35"/>
      <c r="N41" s="37"/>
      <c r="O41" s="33">
        <v>176</v>
      </c>
      <c r="P41" s="37">
        <v>114</v>
      </c>
      <c r="Q41" s="35">
        <v>63</v>
      </c>
      <c r="R41" s="37">
        <v>38</v>
      </c>
      <c r="S41" s="33">
        <v>175</v>
      </c>
      <c r="T41" s="37">
        <v>119</v>
      </c>
      <c r="U41" s="35">
        <v>64</v>
      </c>
      <c r="V41" s="37">
        <v>47</v>
      </c>
      <c r="W41" s="47">
        <f t="shared" ref="W41:W66" si="3">U41+S41+Q41+O41+M41+K41+I41+G41+E41+C41</f>
        <v>1163</v>
      </c>
      <c r="X41" s="1">
        <f t="shared" ref="X41:X66" si="4">V41+T41+R41+P41+N41+L41+J41+H41+F41+D41</f>
        <v>775</v>
      </c>
      <c r="Y41" s="1">
        <f t="shared" si="2"/>
        <v>67</v>
      </c>
    </row>
    <row r="42" spans="1:25" ht="13.5" customHeight="1" x14ac:dyDescent="0.2">
      <c r="A42" s="29">
        <v>36</v>
      </c>
      <c r="B42" s="40" t="s">
        <v>146</v>
      </c>
      <c r="C42" s="33">
        <v>226</v>
      </c>
      <c r="D42" s="37">
        <v>109</v>
      </c>
      <c r="E42" s="35"/>
      <c r="F42" s="37"/>
      <c r="G42" s="33">
        <v>207</v>
      </c>
      <c r="H42" s="37">
        <v>77</v>
      </c>
      <c r="I42" s="35"/>
      <c r="J42" s="37"/>
      <c r="K42" s="33">
        <v>252</v>
      </c>
      <c r="L42" s="37">
        <v>107</v>
      </c>
      <c r="M42" s="35"/>
      <c r="N42" s="37"/>
      <c r="O42" s="33">
        <v>176</v>
      </c>
      <c r="P42" s="37">
        <v>70</v>
      </c>
      <c r="Q42" s="35">
        <v>63</v>
      </c>
      <c r="R42" s="37">
        <v>30</v>
      </c>
      <c r="S42" s="33">
        <v>175</v>
      </c>
      <c r="T42" s="37">
        <v>59</v>
      </c>
      <c r="U42" s="35">
        <v>64</v>
      </c>
      <c r="V42" s="37">
        <v>29</v>
      </c>
      <c r="W42" s="47">
        <f t="shared" si="3"/>
        <v>1163</v>
      </c>
      <c r="X42" s="1">
        <f t="shared" si="4"/>
        <v>481</v>
      </c>
      <c r="Y42" s="1">
        <f t="shared" si="2"/>
        <v>42</v>
      </c>
    </row>
    <row r="43" spans="1:25" ht="13.5" customHeight="1" x14ac:dyDescent="0.2">
      <c r="A43" s="29">
        <v>37</v>
      </c>
      <c r="B43" s="40" t="s">
        <v>147</v>
      </c>
      <c r="C43" s="33">
        <v>226</v>
      </c>
      <c r="D43" s="37">
        <v>128</v>
      </c>
      <c r="E43" s="35"/>
      <c r="F43" s="37"/>
      <c r="G43" s="33">
        <v>207</v>
      </c>
      <c r="H43" s="37">
        <v>122</v>
      </c>
      <c r="I43" s="35"/>
      <c r="J43" s="37"/>
      <c r="K43" s="33">
        <v>252</v>
      </c>
      <c r="L43" s="37">
        <v>154</v>
      </c>
      <c r="M43" s="35"/>
      <c r="N43" s="37"/>
      <c r="O43" s="33">
        <v>176</v>
      </c>
      <c r="P43" s="37">
        <v>101</v>
      </c>
      <c r="Q43" s="35">
        <v>63</v>
      </c>
      <c r="R43" s="37">
        <v>42</v>
      </c>
      <c r="S43" s="33">
        <v>175</v>
      </c>
      <c r="T43" s="37">
        <v>100</v>
      </c>
      <c r="U43" s="35">
        <v>64</v>
      </c>
      <c r="V43" s="37">
        <v>40</v>
      </c>
      <c r="W43" s="47">
        <f t="shared" si="3"/>
        <v>1163</v>
      </c>
      <c r="X43" s="1">
        <f t="shared" si="4"/>
        <v>687</v>
      </c>
      <c r="Y43" s="1">
        <f t="shared" si="2"/>
        <v>60</v>
      </c>
    </row>
    <row r="44" spans="1:25" ht="13.5" customHeight="1" x14ac:dyDescent="0.2">
      <c r="A44" s="29">
        <v>38</v>
      </c>
      <c r="B44" s="40" t="s">
        <v>148</v>
      </c>
      <c r="C44" s="33">
        <v>226</v>
      </c>
      <c r="D44" s="37">
        <v>161</v>
      </c>
      <c r="E44" s="35"/>
      <c r="F44" s="37"/>
      <c r="G44" s="33">
        <v>207</v>
      </c>
      <c r="H44" s="37">
        <v>126</v>
      </c>
      <c r="I44" s="35"/>
      <c r="J44" s="37"/>
      <c r="K44" s="33">
        <v>252</v>
      </c>
      <c r="L44" s="37">
        <v>164</v>
      </c>
      <c r="M44" s="35"/>
      <c r="N44" s="37"/>
      <c r="O44" s="33">
        <v>176</v>
      </c>
      <c r="P44" s="37">
        <v>106</v>
      </c>
      <c r="Q44" s="35">
        <v>63</v>
      </c>
      <c r="R44" s="37">
        <v>44</v>
      </c>
      <c r="S44" s="33">
        <v>175</v>
      </c>
      <c r="T44" s="37">
        <v>106</v>
      </c>
      <c r="U44" s="35">
        <v>64</v>
      </c>
      <c r="V44" s="37">
        <v>43</v>
      </c>
      <c r="W44" s="47">
        <f t="shared" si="3"/>
        <v>1163</v>
      </c>
      <c r="X44" s="1">
        <f t="shared" si="4"/>
        <v>750</v>
      </c>
      <c r="Y44" s="1">
        <f t="shared" si="2"/>
        <v>65</v>
      </c>
    </row>
    <row r="45" spans="1:25" ht="13.5" customHeight="1" x14ac:dyDescent="0.2">
      <c r="A45" s="29">
        <v>39</v>
      </c>
      <c r="B45" s="40" t="s">
        <v>149</v>
      </c>
      <c r="C45" s="33">
        <v>226</v>
      </c>
      <c r="D45" s="37">
        <v>200</v>
      </c>
      <c r="E45" s="35"/>
      <c r="F45" s="37"/>
      <c r="G45" s="33">
        <v>207</v>
      </c>
      <c r="H45" s="37">
        <v>176</v>
      </c>
      <c r="I45" s="35"/>
      <c r="J45" s="37"/>
      <c r="K45" s="33">
        <v>252</v>
      </c>
      <c r="L45" s="37">
        <v>205</v>
      </c>
      <c r="M45" s="35"/>
      <c r="N45" s="37"/>
      <c r="O45" s="33">
        <v>176</v>
      </c>
      <c r="P45" s="37">
        <v>148</v>
      </c>
      <c r="Q45" s="35">
        <v>63</v>
      </c>
      <c r="R45" s="37">
        <v>55</v>
      </c>
      <c r="S45" s="33">
        <v>175</v>
      </c>
      <c r="T45" s="37">
        <v>149</v>
      </c>
      <c r="U45" s="35">
        <v>64</v>
      </c>
      <c r="V45" s="37">
        <v>55</v>
      </c>
      <c r="W45" s="47">
        <f t="shared" si="3"/>
        <v>1163</v>
      </c>
      <c r="X45" s="1">
        <f t="shared" si="4"/>
        <v>988</v>
      </c>
      <c r="Y45" s="1">
        <f t="shared" si="2"/>
        <v>85</v>
      </c>
    </row>
    <row r="46" spans="1:25" ht="13.5" customHeight="1" x14ac:dyDescent="0.2">
      <c r="A46" s="29">
        <v>40</v>
      </c>
      <c r="B46" s="40" t="s">
        <v>150</v>
      </c>
      <c r="C46" s="33">
        <v>226</v>
      </c>
      <c r="D46" s="37">
        <v>175</v>
      </c>
      <c r="E46" s="35"/>
      <c r="F46" s="37"/>
      <c r="G46" s="33">
        <v>207</v>
      </c>
      <c r="H46" s="37">
        <v>146</v>
      </c>
      <c r="I46" s="35"/>
      <c r="J46" s="37"/>
      <c r="K46" s="33">
        <v>252</v>
      </c>
      <c r="L46" s="37">
        <v>179</v>
      </c>
      <c r="M46" s="35"/>
      <c r="N46" s="37"/>
      <c r="O46" s="33">
        <v>176</v>
      </c>
      <c r="P46" s="37">
        <v>127</v>
      </c>
      <c r="Q46" s="35">
        <v>63</v>
      </c>
      <c r="R46" s="37">
        <v>46</v>
      </c>
      <c r="S46" s="33">
        <v>175</v>
      </c>
      <c r="T46" s="37">
        <v>128</v>
      </c>
      <c r="U46" s="35">
        <v>64</v>
      </c>
      <c r="V46" s="37">
        <v>44</v>
      </c>
      <c r="W46" s="47">
        <f t="shared" si="3"/>
        <v>1163</v>
      </c>
      <c r="X46" s="1">
        <f t="shared" si="4"/>
        <v>845</v>
      </c>
      <c r="Y46" s="1">
        <f t="shared" si="2"/>
        <v>73</v>
      </c>
    </row>
    <row r="47" spans="1:25" ht="13.5" customHeight="1" x14ac:dyDescent="0.2">
      <c r="A47" s="29">
        <v>41</v>
      </c>
      <c r="B47" s="40" t="s">
        <v>151</v>
      </c>
      <c r="C47" s="33">
        <v>226</v>
      </c>
      <c r="D47" s="37">
        <v>165</v>
      </c>
      <c r="E47" s="35"/>
      <c r="F47" s="37"/>
      <c r="G47" s="33">
        <v>207</v>
      </c>
      <c r="H47" s="37">
        <v>146</v>
      </c>
      <c r="I47" s="35"/>
      <c r="J47" s="37"/>
      <c r="K47" s="33">
        <v>252</v>
      </c>
      <c r="L47" s="37">
        <v>174</v>
      </c>
      <c r="M47" s="35"/>
      <c r="N47" s="37"/>
      <c r="O47" s="33">
        <v>176</v>
      </c>
      <c r="P47" s="37">
        <v>123</v>
      </c>
      <c r="Q47" s="35">
        <v>63</v>
      </c>
      <c r="R47" s="37">
        <v>52</v>
      </c>
      <c r="S47" s="33">
        <v>175</v>
      </c>
      <c r="T47" s="37">
        <v>120</v>
      </c>
      <c r="U47" s="35">
        <v>64</v>
      </c>
      <c r="V47" s="37">
        <v>52</v>
      </c>
      <c r="W47" s="47">
        <f t="shared" si="3"/>
        <v>1163</v>
      </c>
      <c r="X47" s="1">
        <f t="shared" si="4"/>
        <v>832</v>
      </c>
      <c r="Y47" s="1">
        <f t="shared" si="2"/>
        <v>72</v>
      </c>
    </row>
    <row r="48" spans="1:25" ht="13.5" customHeight="1" x14ac:dyDescent="0.2">
      <c r="A48" s="29">
        <v>42</v>
      </c>
      <c r="B48" s="40" t="s">
        <v>152</v>
      </c>
      <c r="C48" s="33">
        <v>226</v>
      </c>
      <c r="D48" s="37">
        <v>141</v>
      </c>
      <c r="E48" s="35"/>
      <c r="F48" s="37"/>
      <c r="G48" s="33">
        <v>207</v>
      </c>
      <c r="H48" s="37">
        <v>101</v>
      </c>
      <c r="I48" s="35"/>
      <c r="J48" s="37"/>
      <c r="K48" s="33">
        <v>252</v>
      </c>
      <c r="L48" s="37">
        <v>148</v>
      </c>
      <c r="M48" s="35"/>
      <c r="N48" s="37"/>
      <c r="O48" s="33">
        <v>176</v>
      </c>
      <c r="P48" s="37">
        <v>88</v>
      </c>
      <c r="Q48" s="35">
        <v>63</v>
      </c>
      <c r="R48" s="37">
        <v>35</v>
      </c>
      <c r="S48" s="33">
        <v>175</v>
      </c>
      <c r="T48" s="37">
        <v>81</v>
      </c>
      <c r="U48" s="35">
        <v>64</v>
      </c>
      <c r="V48" s="37">
        <v>34</v>
      </c>
      <c r="W48" s="47">
        <f t="shared" si="3"/>
        <v>1163</v>
      </c>
      <c r="X48" s="1">
        <f t="shared" si="4"/>
        <v>628</v>
      </c>
      <c r="Y48" s="1">
        <f t="shared" si="2"/>
        <v>54</v>
      </c>
    </row>
    <row r="49" spans="1:25" ht="13.5" customHeight="1" x14ac:dyDescent="0.2">
      <c r="A49" s="29">
        <v>43</v>
      </c>
      <c r="B49" s="40" t="s">
        <v>153</v>
      </c>
      <c r="C49" s="33">
        <v>226</v>
      </c>
      <c r="D49" s="37">
        <v>162</v>
      </c>
      <c r="E49" s="35"/>
      <c r="F49" s="37"/>
      <c r="G49" s="33">
        <v>207</v>
      </c>
      <c r="H49" s="37">
        <v>132</v>
      </c>
      <c r="I49" s="35"/>
      <c r="J49" s="37"/>
      <c r="K49" s="33">
        <v>252</v>
      </c>
      <c r="L49" s="37">
        <v>163</v>
      </c>
      <c r="M49" s="35"/>
      <c r="N49" s="37"/>
      <c r="O49" s="33">
        <v>176</v>
      </c>
      <c r="P49" s="37">
        <v>117</v>
      </c>
      <c r="Q49" s="35">
        <v>63</v>
      </c>
      <c r="R49" s="37">
        <v>39</v>
      </c>
      <c r="S49" s="33">
        <v>175</v>
      </c>
      <c r="T49" s="37">
        <v>121</v>
      </c>
      <c r="U49" s="35">
        <v>64</v>
      </c>
      <c r="V49" s="37">
        <v>45</v>
      </c>
      <c r="W49" s="47">
        <f t="shared" si="3"/>
        <v>1163</v>
      </c>
      <c r="X49" s="1">
        <f t="shared" si="4"/>
        <v>779</v>
      </c>
      <c r="Y49" s="1">
        <f t="shared" si="2"/>
        <v>67</v>
      </c>
    </row>
    <row r="50" spans="1:25" ht="13.5" customHeight="1" x14ac:dyDescent="0.2">
      <c r="A50" s="29">
        <v>44</v>
      </c>
      <c r="B50" s="40" t="s">
        <v>154</v>
      </c>
      <c r="C50" s="33">
        <v>226</v>
      </c>
      <c r="D50" s="37">
        <v>117</v>
      </c>
      <c r="E50" s="35"/>
      <c r="F50" s="37"/>
      <c r="G50" s="33">
        <v>207</v>
      </c>
      <c r="H50" s="37">
        <v>102</v>
      </c>
      <c r="I50" s="35"/>
      <c r="J50" s="37"/>
      <c r="K50" s="33">
        <v>252</v>
      </c>
      <c r="L50" s="37">
        <v>130</v>
      </c>
      <c r="M50" s="35"/>
      <c r="N50" s="37"/>
      <c r="O50" s="33">
        <v>176</v>
      </c>
      <c r="P50" s="37">
        <v>83</v>
      </c>
      <c r="Q50" s="35">
        <v>63</v>
      </c>
      <c r="R50" s="37">
        <v>34</v>
      </c>
      <c r="S50" s="33">
        <v>175</v>
      </c>
      <c r="T50" s="37">
        <v>79</v>
      </c>
      <c r="U50" s="35">
        <v>64</v>
      </c>
      <c r="V50" s="37">
        <v>31</v>
      </c>
      <c r="W50" s="47">
        <f t="shared" si="3"/>
        <v>1163</v>
      </c>
      <c r="X50" s="1">
        <f t="shared" si="4"/>
        <v>576</v>
      </c>
      <c r="Y50" s="1">
        <f t="shared" si="2"/>
        <v>50</v>
      </c>
    </row>
    <row r="51" spans="1:25" ht="13.5" customHeight="1" x14ac:dyDescent="0.2">
      <c r="A51" s="29">
        <v>45</v>
      </c>
      <c r="B51" s="40" t="s">
        <v>155</v>
      </c>
      <c r="C51" s="33">
        <v>226</v>
      </c>
      <c r="D51" s="37">
        <v>149</v>
      </c>
      <c r="E51" s="35"/>
      <c r="F51" s="37"/>
      <c r="G51" s="33">
        <v>207</v>
      </c>
      <c r="H51" s="37">
        <v>129</v>
      </c>
      <c r="I51" s="35"/>
      <c r="J51" s="37"/>
      <c r="K51" s="33">
        <v>252</v>
      </c>
      <c r="L51" s="37">
        <v>164</v>
      </c>
      <c r="M51" s="35"/>
      <c r="N51" s="37"/>
      <c r="O51" s="33">
        <v>176</v>
      </c>
      <c r="P51" s="37">
        <v>110</v>
      </c>
      <c r="Q51" s="35">
        <v>63</v>
      </c>
      <c r="R51" s="37">
        <v>45</v>
      </c>
      <c r="S51" s="33">
        <v>175</v>
      </c>
      <c r="T51" s="37">
        <v>108</v>
      </c>
      <c r="U51" s="35">
        <v>64</v>
      </c>
      <c r="V51" s="37">
        <v>41</v>
      </c>
      <c r="W51" s="47">
        <f t="shared" si="3"/>
        <v>1163</v>
      </c>
      <c r="X51" s="1">
        <f t="shared" si="4"/>
        <v>746</v>
      </c>
      <c r="Y51" s="1">
        <f t="shared" si="2"/>
        <v>65</v>
      </c>
    </row>
    <row r="52" spans="1:25" ht="13.5" customHeight="1" x14ac:dyDescent="0.2">
      <c r="A52" s="29">
        <v>46</v>
      </c>
      <c r="B52" s="40" t="s">
        <v>156</v>
      </c>
      <c r="C52" s="33">
        <v>226</v>
      </c>
      <c r="D52" s="37">
        <v>149</v>
      </c>
      <c r="E52" s="35"/>
      <c r="F52" s="37"/>
      <c r="G52" s="33">
        <v>207</v>
      </c>
      <c r="H52" s="37">
        <v>140</v>
      </c>
      <c r="I52" s="35"/>
      <c r="J52" s="37"/>
      <c r="K52" s="33">
        <v>252</v>
      </c>
      <c r="L52" s="37">
        <v>169</v>
      </c>
      <c r="M52" s="35"/>
      <c r="N52" s="37"/>
      <c r="O52" s="33">
        <v>176</v>
      </c>
      <c r="P52" s="37">
        <v>119</v>
      </c>
      <c r="Q52" s="35">
        <v>63</v>
      </c>
      <c r="R52" s="37">
        <v>46</v>
      </c>
      <c r="S52" s="33">
        <v>175</v>
      </c>
      <c r="T52" s="37">
        <v>120</v>
      </c>
      <c r="U52" s="35">
        <v>64</v>
      </c>
      <c r="V52" s="37">
        <v>49</v>
      </c>
      <c r="W52" s="47">
        <f t="shared" si="3"/>
        <v>1163</v>
      </c>
      <c r="X52" s="1">
        <f t="shared" si="4"/>
        <v>792</v>
      </c>
      <c r="Y52" s="1">
        <f t="shared" si="2"/>
        <v>69</v>
      </c>
    </row>
    <row r="53" spans="1:25" ht="13.5" customHeight="1" x14ac:dyDescent="0.2">
      <c r="A53" s="29">
        <v>47</v>
      </c>
      <c r="B53" s="40" t="s">
        <v>157</v>
      </c>
      <c r="C53" s="33">
        <v>226</v>
      </c>
      <c r="D53" s="37">
        <v>162</v>
      </c>
      <c r="E53" s="35"/>
      <c r="F53" s="37"/>
      <c r="G53" s="33">
        <v>207</v>
      </c>
      <c r="H53" s="37">
        <v>140</v>
      </c>
      <c r="I53" s="35"/>
      <c r="J53" s="37"/>
      <c r="K53" s="33">
        <v>252</v>
      </c>
      <c r="L53" s="37">
        <v>167</v>
      </c>
      <c r="M53" s="35"/>
      <c r="N53" s="37"/>
      <c r="O53" s="33">
        <v>176</v>
      </c>
      <c r="P53" s="37">
        <v>109</v>
      </c>
      <c r="Q53" s="35">
        <v>63</v>
      </c>
      <c r="R53" s="37">
        <v>41</v>
      </c>
      <c r="S53" s="33">
        <v>175</v>
      </c>
      <c r="T53" s="37">
        <v>122</v>
      </c>
      <c r="U53" s="35">
        <v>64</v>
      </c>
      <c r="V53" s="37">
        <v>48</v>
      </c>
      <c r="W53" s="47">
        <f t="shared" si="3"/>
        <v>1163</v>
      </c>
      <c r="X53" s="1">
        <f t="shared" si="4"/>
        <v>789</v>
      </c>
      <c r="Y53" s="1">
        <f t="shared" si="2"/>
        <v>68</v>
      </c>
    </row>
    <row r="54" spans="1:25" ht="13.5" customHeight="1" x14ac:dyDescent="0.2">
      <c r="A54" s="29">
        <v>48</v>
      </c>
      <c r="B54" s="40" t="s">
        <v>158</v>
      </c>
      <c r="C54" s="33">
        <v>226</v>
      </c>
      <c r="D54" s="37">
        <v>115</v>
      </c>
      <c r="E54" s="35"/>
      <c r="F54" s="37"/>
      <c r="G54" s="33">
        <v>207</v>
      </c>
      <c r="H54" s="37">
        <v>112</v>
      </c>
      <c r="I54" s="35"/>
      <c r="J54" s="37"/>
      <c r="K54" s="33">
        <v>252</v>
      </c>
      <c r="L54" s="37">
        <v>135</v>
      </c>
      <c r="M54" s="35"/>
      <c r="N54" s="37"/>
      <c r="O54" s="33">
        <v>176</v>
      </c>
      <c r="P54" s="37">
        <v>97</v>
      </c>
      <c r="Q54" s="35">
        <v>63</v>
      </c>
      <c r="R54" s="37">
        <v>42</v>
      </c>
      <c r="S54" s="33">
        <v>175</v>
      </c>
      <c r="T54" s="37">
        <v>95</v>
      </c>
      <c r="U54" s="35">
        <v>64</v>
      </c>
      <c r="V54" s="37">
        <v>39</v>
      </c>
      <c r="W54" s="47">
        <f t="shared" si="3"/>
        <v>1163</v>
      </c>
      <c r="X54" s="1">
        <f t="shared" si="4"/>
        <v>635</v>
      </c>
      <c r="Y54" s="1">
        <f t="shared" si="2"/>
        <v>55</v>
      </c>
    </row>
    <row r="55" spans="1:25" ht="13.5" customHeight="1" x14ac:dyDescent="0.2">
      <c r="A55" s="29">
        <v>49</v>
      </c>
      <c r="B55" s="40" t="s">
        <v>159</v>
      </c>
      <c r="C55" s="33">
        <v>226</v>
      </c>
      <c r="D55" s="37">
        <v>178</v>
      </c>
      <c r="E55" s="35"/>
      <c r="F55" s="37"/>
      <c r="G55" s="33">
        <v>207</v>
      </c>
      <c r="H55" s="37">
        <v>159</v>
      </c>
      <c r="I55" s="35"/>
      <c r="J55" s="37"/>
      <c r="K55" s="33">
        <v>252</v>
      </c>
      <c r="L55" s="37">
        <v>193</v>
      </c>
      <c r="M55" s="35"/>
      <c r="N55" s="37"/>
      <c r="O55" s="33">
        <v>176</v>
      </c>
      <c r="P55" s="37">
        <v>123</v>
      </c>
      <c r="Q55" s="35">
        <v>63</v>
      </c>
      <c r="R55" s="37">
        <v>55</v>
      </c>
      <c r="S55" s="33">
        <v>175</v>
      </c>
      <c r="T55" s="37">
        <v>124</v>
      </c>
      <c r="U55" s="35">
        <v>64</v>
      </c>
      <c r="V55" s="37">
        <v>53</v>
      </c>
      <c r="W55" s="47">
        <f t="shared" si="3"/>
        <v>1163</v>
      </c>
      <c r="X55" s="1">
        <f t="shared" si="4"/>
        <v>885</v>
      </c>
      <c r="Y55" s="1">
        <f t="shared" si="2"/>
        <v>77</v>
      </c>
    </row>
    <row r="56" spans="1:25" ht="13.5" customHeight="1" x14ac:dyDescent="0.2">
      <c r="A56" s="29">
        <v>50</v>
      </c>
      <c r="B56" s="40" t="s">
        <v>160</v>
      </c>
      <c r="C56" s="33">
        <v>226</v>
      </c>
      <c r="D56" s="37">
        <v>0</v>
      </c>
      <c r="E56" s="35"/>
      <c r="F56" s="37"/>
      <c r="G56" s="33">
        <v>207</v>
      </c>
      <c r="H56" s="37">
        <v>0</v>
      </c>
      <c r="I56" s="35"/>
      <c r="J56" s="37"/>
      <c r="K56" s="33">
        <v>252</v>
      </c>
      <c r="L56" s="37">
        <v>0</v>
      </c>
      <c r="M56" s="35"/>
      <c r="N56" s="37"/>
      <c r="O56" s="33">
        <v>176</v>
      </c>
      <c r="P56" s="37">
        <v>19</v>
      </c>
      <c r="Q56" s="35">
        <v>63</v>
      </c>
      <c r="R56" s="37">
        <v>7</v>
      </c>
      <c r="S56" s="33">
        <v>175</v>
      </c>
      <c r="T56" s="37">
        <v>20</v>
      </c>
      <c r="U56" s="35">
        <v>64</v>
      </c>
      <c r="V56" s="37">
        <v>8</v>
      </c>
      <c r="W56" s="47">
        <f t="shared" si="3"/>
        <v>1163</v>
      </c>
      <c r="X56" s="1">
        <f>V56+T56+R56+P56+N56+L56+J56+H56+F56+D56</f>
        <v>54</v>
      </c>
      <c r="Y56" s="1">
        <f t="shared" si="2"/>
        <v>5</v>
      </c>
    </row>
    <row r="57" spans="1:25" ht="13.5" customHeight="1" x14ac:dyDescent="0.2">
      <c r="A57" s="29">
        <v>51</v>
      </c>
      <c r="B57" s="40" t="s">
        <v>161</v>
      </c>
      <c r="C57" s="33">
        <v>226</v>
      </c>
      <c r="D57" s="37">
        <v>161</v>
      </c>
      <c r="E57" s="35"/>
      <c r="F57" s="37"/>
      <c r="G57" s="33">
        <v>207</v>
      </c>
      <c r="H57" s="37">
        <v>154</v>
      </c>
      <c r="I57" s="35"/>
      <c r="J57" s="37"/>
      <c r="K57" s="33">
        <v>252</v>
      </c>
      <c r="L57" s="37">
        <v>174</v>
      </c>
      <c r="M57" s="35"/>
      <c r="N57" s="37"/>
      <c r="O57" s="33">
        <v>176</v>
      </c>
      <c r="P57" s="37">
        <v>125</v>
      </c>
      <c r="Q57" s="35">
        <v>63</v>
      </c>
      <c r="R57" s="37">
        <v>53</v>
      </c>
      <c r="S57" s="33">
        <v>175</v>
      </c>
      <c r="T57" s="37">
        <v>122</v>
      </c>
      <c r="U57" s="35">
        <v>64</v>
      </c>
      <c r="V57" s="37">
        <v>50</v>
      </c>
      <c r="W57" s="47">
        <f t="shared" si="3"/>
        <v>1163</v>
      </c>
      <c r="X57" s="1">
        <f t="shared" si="4"/>
        <v>839</v>
      </c>
      <c r="Y57" s="1">
        <f t="shared" si="2"/>
        <v>73</v>
      </c>
    </row>
    <row r="58" spans="1:25" ht="13.5" customHeight="1" x14ac:dyDescent="0.2">
      <c r="A58" s="29">
        <v>52</v>
      </c>
      <c r="B58" s="40" t="s">
        <v>162</v>
      </c>
      <c r="C58" s="33">
        <v>226</v>
      </c>
      <c r="D58" s="37">
        <v>138</v>
      </c>
      <c r="E58" s="35"/>
      <c r="F58" s="37"/>
      <c r="G58" s="33">
        <v>207</v>
      </c>
      <c r="H58" s="37">
        <v>127</v>
      </c>
      <c r="I58" s="35"/>
      <c r="J58" s="37"/>
      <c r="K58" s="33">
        <v>252</v>
      </c>
      <c r="L58" s="37">
        <v>157</v>
      </c>
      <c r="M58" s="35"/>
      <c r="N58" s="37"/>
      <c r="O58" s="33">
        <v>176</v>
      </c>
      <c r="P58" s="37">
        <v>106</v>
      </c>
      <c r="Q58" s="35">
        <v>63</v>
      </c>
      <c r="R58" s="37">
        <v>39</v>
      </c>
      <c r="S58" s="33">
        <v>175</v>
      </c>
      <c r="T58" s="37">
        <v>109</v>
      </c>
      <c r="U58" s="35">
        <v>64</v>
      </c>
      <c r="V58" s="37">
        <v>46</v>
      </c>
      <c r="W58" s="47">
        <f t="shared" si="3"/>
        <v>1163</v>
      </c>
      <c r="X58" s="1">
        <f t="shared" si="4"/>
        <v>722</v>
      </c>
      <c r="Y58" s="1">
        <f t="shared" si="2"/>
        <v>63</v>
      </c>
    </row>
    <row r="59" spans="1:25" ht="13.5" customHeight="1" x14ac:dyDescent="0.2">
      <c r="A59" s="29">
        <v>53</v>
      </c>
      <c r="B59" s="40" t="s">
        <v>163</v>
      </c>
      <c r="C59" s="33">
        <v>226</v>
      </c>
      <c r="D59" s="37">
        <v>141</v>
      </c>
      <c r="E59" s="35"/>
      <c r="F59" s="37"/>
      <c r="G59" s="33">
        <v>207</v>
      </c>
      <c r="H59" s="37">
        <v>137</v>
      </c>
      <c r="I59" s="35"/>
      <c r="J59" s="37"/>
      <c r="K59" s="33">
        <v>252</v>
      </c>
      <c r="L59" s="37">
        <v>151</v>
      </c>
      <c r="M59" s="35"/>
      <c r="N59" s="37"/>
      <c r="O59" s="33">
        <v>176</v>
      </c>
      <c r="P59" s="37">
        <v>117</v>
      </c>
      <c r="Q59" s="35">
        <v>63</v>
      </c>
      <c r="R59" s="37">
        <v>43</v>
      </c>
      <c r="S59" s="33">
        <v>175</v>
      </c>
      <c r="T59" s="37">
        <v>117</v>
      </c>
      <c r="U59" s="35">
        <v>64</v>
      </c>
      <c r="V59" s="37">
        <v>49</v>
      </c>
      <c r="W59" s="47">
        <f t="shared" si="3"/>
        <v>1163</v>
      </c>
      <c r="X59" s="1">
        <f t="shared" si="4"/>
        <v>755</v>
      </c>
      <c r="Y59" s="1">
        <f t="shared" si="2"/>
        <v>65</v>
      </c>
    </row>
    <row r="60" spans="1:25" ht="13.5" customHeight="1" x14ac:dyDescent="0.2">
      <c r="A60" s="29">
        <v>54</v>
      </c>
      <c r="B60" s="40" t="s">
        <v>164</v>
      </c>
      <c r="C60" s="33">
        <v>226</v>
      </c>
      <c r="D60" s="37">
        <v>113</v>
      </c>
      <c r="E60" s="35"/>
      <c r="F60" s="37"/>
      <c r="G60" s="33">
        <v>207</v>
      </c>
      <c r="H60" s="37">
        <v>50</v>
      </c>
      <c r="I60" s="35"/>
      <c r="J60" s="37"/>
      <c r="K60" s="33">
        <v>252</v>
      </c>
      <c r="L60" s="37">
        <v>78</v>
      </c>
      <c r="M60" s="35"/>
      <c r="N60" s="37"/>
      <c r="O60" s="33">
        <v>176</v>
      </c>
      <c r="P60" s="37">
        <v>48</v>
      </c>
      <c r="Q60" s="35">
        <v>63</v>
      </c>
      <c r="R60" s="37">
        <v>22</v>
      </c>
      <c r="S60" s="33">
        <v>175</v>
      </c>
      <c r="T60" s="37">
        <v>44</v>
      </c>
      <c r="U60" s="35">
        <v>64</v>
      </c>
      <c r="V60" s="37">
        <v>17</v>
      </c>
      <c r="W60" s="47">
        <f t="shared" si="3"/>
        <v>1163</v>
      </c>
      <c r="X60" s="1">
        <f t="shared" si="4"/>
        <v>372</v>
      </c>
      <c r="Y60" s="1">
        <f t="shared" si="2"/>
        <v>32</v>
      </c>
    </row>
    <row r="61" spans="1:25" ht="13.5" customHeight="1" x14ac:dyDescent="0.2">
      <c r="A61" s="29">
        <v>55</v>
      </c>
      <c r="B61" s="40" t="s">
        <v>165</v>
      </c>
      <c r="C61" s="33">
        <v>226</v>
      </c>
      <c r="D61" s="37">
        <v>176</v>
      </c>
      <c r="E61" s="35"/>
      <c r="F61" s="37"/>
      <c r="G61" s="33">
        <v>207</v>
      </c>
      <c r="H61" s="37">
        <v>126</v>
      </c>
      <c r="I61" s="35"/>
      <c r="J61" s="37"/>
      <c r="K61" s="33">
        <v>252</v>
      </c>
      <c r="L61" s="37">
        <v>198</v>
      </c>
      <c r="M61" s="35"/>
      <c r="N61" s="37"/>
      <c r="O61" s="33">
        <v>176</v>
      </c>
      <c r="P61" s="37">
        <v>103</v>
      </c>
      <c r="Q61" s="35">
        <v>63</v>
      </c>
      <c r="R61" s="37">
        <v>45</v>
      </c>
      <c r="S61" s="33">
        <v>175</v>
      </c>
      <c r="T61" s="37">
        <v>104</v>
      </c>
      <c r="U61" s="35">
        <v>64</v>
      </c>
      <c r="V61" s="37">
        <v>46</v>
      </c>
      <c r="W61" s="47">
        <f t="shared" si="3"/>
        <v>1163</v>
      </c>
      <c r="X61" s="1">
        <f t="shared" si="4"/>
        <v>798</v>
      </c>
      <c r="Y61" s="1">
        <f t="shared" si="2"/>
        <v>69</v>
      </c>
    </row>
    <row r="62" spans="1:25" ht="13.5" customHeight="1" x14ac:dyDescent="0.2">
      <c r="A62" s="29">
        <v>56</v>
      </c>
      <c r="B62" s="40" t="s">
        <v>166</v>
      </c>
      <c r="C62" s="33">
        <v>226</v>
      </c>
      <c r="D62" s="37">
        <v>194</v>
      </c>
      <c r="E62" s="35"/>
      <c r="F62" s="37"/>
      <c r="G62" s="33">
        <v>207</v>
      </c>
      <c r="H62" s="37">
        <v>163</v>
      </c>
      <c r="I62" s="35"/>
      <c r="J62" s="37"/>
      <c r="K62" s="33">
        <v>252</v>
      </c>
      <c r="L62" s="37">
        <v>200</v>
      </c>
      <c r="M62" s="35"/>
      <c r="N62" s="37"/>
      <c r="O62" s="33">
        <v>176</v>
      </c>
      <c r="P62" s="37">
        <v>136</v>
      </c>
      <c r="Q62" s="35">
        <v>63</v>
      </c>
      <c r="R62" s="37">
        <v>50</v>
      </c>
      <c r="S62" s="33">
        <v>175</v>
      </c>
      <c r="T62" s="37">
        <v>135</v>
      </c>
      <c r="U62" s="35">
        <v>64</v>
      </c>
      <c r="V62" s="37">
        <v>53</v>
      </c>
      <c r="W62" s="47">
        <f t="shared" si="3"/>
        <v>1163</v>
      </c>
      <c r="X62" s="1">
        <f t="shared" si="4"/>
        <v>931</v>
      </c>
      <c r="Y62" s="1">
        <f t="shared" si="2"/>
        <v>81</v>
      </c>
    </row>
    <row r="63" spans="1:25" ht="13.5" customHeight="1" x14ac:dyDescent="0.2">
      <c r="A63" s="29">
        <v>57</v>
      </c>
      <c r="B63" s="40" t="s">
        <v>167</v>
      </c>
      <c r="C63" s="33">
        <v>226</v>
      </c>
      <c r="D63" s="37">
        <v>172</v>
      </c>
      <c r="E63" s="35"/>
      <c r="F63" s="37"/>
      <c r="G63" s="33">
        <v>207</v>
      </c>
      <c r="H63" s="37">
        <v>133</v>
      </c>
      <c r="I63" s="35"/>
      <c r="J63" s="37"/>
      <c r="K63" s="33">
        <v>252</v>
      </c>
      <c r="L63" s="37">
        <v>163</v>
      </c>
      <c r="M63" s="35"/>
      <c r="N63" s="37"/>
      <c r="O63" s="33">
        <v>176</v>
      </c>
      <c r="P63" s="37">
        <v>102</v>
      </c>
      <c r="Q63" s="35">
        <v>63</v>
      </c>
      <c r="R63" s="37">
        <v>37</v>
      </c>
      <c r="S63" s="33">
        <v>175</v>
      </c>
      <c r="T63" s="37">
        <v>112</v>
      </c>
      <c r="U63" s="35">
        <v>64</v>
      </c>
      <c r="V63" s="37">
        <v>43</v>
      </c>
      <c r="W63" s="47">
        <f t="shared" si="3"/>
        <v>1163</v>
      </c>
      <c r="X63" s="1">
        <f t="shared" si="4"/>
        <v>762</v>
      </c>
      <c r="Y63" s="1">
        <f t="shared" si="2"/>
        <v>66</v>
      </c>
    </row>
    <row r="64" spans="1:25" ht="13.5" customHeight="1" x14ac:dyDescent="0.2">
      <c r="A64" s="29">
        <v>58</v>
      </c>
      <c r="B64" s="40" t="s">
        <v>168</v>
      </c>
      <c r="C64" s="33">
        <v>226</v>
      </c>
      <c r="D64" s="37">
        <v>201</v>
      </c>
      <c r="E64" s="35"/>
      <c r="F64" s="37"/>
      <c r="G64" s="33">
        <v>207</v>
      </c>
      <c r="H64" s="37">
        <v>175</v>
      </c>
      <c r="I64" s="35"/>
      <c r="J64" s="37"/>
      <c r="K64" s="33">
        <v>252</v>
      </c>
      <c r="L64" s="37">
        <v>215</v>
      </c>
      <c r="M64" s="35"/>
      <c r="N64" s="37"/>
      <c r="O64" s="33">
        <v>176</v>
      </c>
      <c r="P64" s="37">
        <v>151</v>
      </c>
      <c r="Q64" s="35">
        <v>63</v>
      </c>
      <c r="R64" s="37">
        <v>53</v>
      </c>
      <c r="S64" s="33">
        <v>175</v>
      </c>
      <c r="T64" s="37">
        <v>154</v>
      </c>
      <c r="U64" s="35">
        <v>64</v>
      </c>
      <c r="V64" s="37">
        <v>55</v>
      </c>
      <c r="W64" s="47">
        <f t="shared" si="3"/>
        <v>1163</v>
      </c>
      <c r="X64" s="1">
        <f t="shared" si="4"/>
        <v>1004</v>
      </c>
      <c r="Y64" s="1">
        <f t="shared" si="2"/>
        <v>87</v>
      </c>
    </row>
    <row r="65" spans="1:25" ht="13.5" customHeight="1" x14ac:dyDescent="0.2">
      <c r="A65" s="29">
        <v>59</v>
      </c>
      <c r="B65" s="40" t="s">
        <v>169</v>
      </c>
      <c r="C65" s="33">
        <v>226</v>
      </c>
      <c r="D65" s="37">
        <v>131</v>
      </c>
      <c r="E65" s="35"/>
      <c r="F65" s="37"/>
      <c r="G65" s="33">
        <v>207</v>
      </c>
      <c r="H65" s="37">
        <v>112</v>
      </c>
      <c r="I65" s="35"/>
      <c r="J65" s="37"/>
      <c r="K65" s="33">
        <v>252</v>
      </c>
      <c r="L65" s="37">
        <v>137</v>
      </c>
      <c r="M65" s="35"/>
      <c r="N65" s="37"/>
      <c r="O65" s="33">
        <v>176</v>
      </c>
      <c r="P65" s="37">
        <v>89</v>
      </c>
      <c r="Q65" s="35">
        <v>63</v>
      </c>
      <c r="R65" s="37">
        <v>37</v>
      </c>
      <c r="S65" s="33">
        <v>175</v>
      </c>
      <c r="T65" s="37">
        <v>84</v>
      </c>
      <c r="U65" s="35">
        <v>64</v>
      </c>
      <c r="V65" s="37">
        <v>40</v>
      </c>
      <c r="W65" s="47">
        <f t="shared" si="3"/>
        <v>1163</v>
      </c>
      <c r="X65" s="1">
        <f t="shared" si="4"/>
        <v>630</v>
      </c>
      <c r="Y65" s="1">
        <f t="shared" si="2"/>
        <v>55</v>
      </c>
    </row>
    <row r="66" spans="1:25" ht="13.5" customHeight="1" x14ac:dyDescent="0.2">
      <c r="A66" s="29">
        <v>60</v>
      </c>
      <c r="B66" s="40" t="s">
        <v>170</v>
      </c>
      <c r="C66" s="33">
        <v>226</v>
      </c>
      <c r="D66" s="37">
        <v>138</v>
      </c>
      <c r="E66" s="35"/>
      <c r="F66" s="37"/>
      <c r="G66" s="33">
        <v>207</v>
      </c>
      <c r="H66" s="37">
        <v>110</v>
      </c>
      <c r="I66" s="35"/>
      <c r="J66" s="37"/>
      <c r="K66" s="33">
        <v>252</v>
      </c>
      <c r="L66" s="37">
        <v>149</v>
      </c>
      <c r="M66" s="35"/>
      <c r="N66" s="37"/>
      <c r="O66" s="33">
        <v>176</v>
      </c>
      <c r="P66" s="37">
        <v>92</v>
      </c>
      <c r="Q66" s="35">
        <v>63</v>
      </c>
      <c r="R66" s="37">
        <v>36</v>
      </c>
      <c r="S66" s="33">
        <v>175</v>
      </c>
      <c r="T66" s="37">
        <v>102</v>
      </c>
      <c r="U66" s="35">
        <v>64</v>
      </c>
      <c r="V66" s="37">
        <v>40</v>
      </c>
      <c r="W66" s="47">
        <f t="shared" si="3"/>
        <v>1163</v>
      </c>
      <c r="X66" s="1">
        <f t="shared" si="4"/>
        <v>667</v>
      </c>
      <c r="Y66" s="1">
        <f t="shared" si="2"/>
        <v>58</v>
      </c>
    </row>
    <row r="67" spans="1:25" x14ac:dyDescent="0.2">
      <c r="A67" s="8"/>
      <c r="B67" s="8"/>
      <c r="C67" s="8"/>
      <c r="D67" s="8"/>
      <c r="E67" s="8"/>
      <c r="F67" s="8"/>
      <c r="G67" s="8"/>
      <c r="H67" s="5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57" t="s">
        <v>62</v>
      </c>
      <c r="W68" s="57"/>
      <c r="X68" s="57"/>
      <c r="Y68" s="15">
        <f>COUNTIF(Y7:Y66,"&gt;74")</f>
        <v>18</v>
      </c>
    </row>
    <row r="69" spans="1:2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57" t="s">
        <v>63</v>
      </c>
      <c r="W69" s="57"/>
      <c r="X69" s="57"/>
      <c r="Y69" s="15">
        <f>COUNTIFS(Y7:Y67,"&gt;70",Y7:Y67,"&lt;75")</f>
        <v>10</v>
      </c>
    </row>
    <row r="70" spans="1:2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57" t="s">
        <v>64</v>
      </c>
      <c r="W70" s="57"/>
      <c r="X70" s="57"/>
      <c r="Y70" s="15">
        <f>COUNTIFS(Y7:Y67,"&gt;60",Y7:Y67,"&lt;71")</f>
        <v>15</v>
      </c>
    </row>
    <row r="71" spans="1:2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1" t="s">
        <v>65</v>
      </c>
      <c r="Y71" s="15">
        <f>COUNTIFS(Y7:Y67,"&gt;50",Y7:Y67,"&lt;61")</f>
        <v>9</v>
      </c>
    </row>
    <row r="72" spans="1:2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31" t="s">
        <v>66</v>
      </c>
      <c r="Y72" s="15">
        <f>COUNTIFS(Y7:Y67,"&gt;40",Y7:Y67,"&lt;51")</f>
        <v>4</v>
      </c>
    </row>
    <row r="73" spans="1:2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31" t="s">
        <v>67</v>
      </c>
      <c r="Y73" s="15">
        <f>COUNTIFS(Y7:Y67,"&gt;30",Y7:Y67,"&lt;41")</f>
        <v>1</v>
      </c>
    </row>
    <row r="74" spans="1:2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31" t="s">
        <v>68</v>
      </c>
      <c r="Y74" s="15">
        <f>COUNTIFS(Y7:Y67,"&gt;20",Y7:Y67,"&lt;31")</f>
        <v>1</v>
      </c>
    </row>
    <row r="75" spans="1:2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31" t="s">
        <v>69</v>
      </c>
      <c r="Y75" s="15">
        <f>COUNTIFS(Y7:Y67,"&gt;10",Y7:Y67,"&lt;21")</f>
        <v>0</v>
      </c>
    </row>
    <row r="76" spans="1:2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31" t="s">
        <v>70</v>
      </c>
      <c r="Y76" s="15">
        <f>COUNTIFS(Y7:Y67,"&gt;0",Y7:Y67,"&lt;11")</f>
        <v>2</v>
      </c>
    </row>
    <row r="77" spans="1:2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31">
        <v>0</v>
      </c>
      <c r="Y77" s="15">
        <f>COUNTIF(Y7:Y67,"&lt;1")</f>
        <v>0</v>
      </c>
    </row>
  </sheetData>
  <mergeCells count="20">
    <mergeCell ref="V68:X68"/>
    <mergeCell ref="V69:X69"/>
    <mergeCell ref="V70:X70"/>
    <mergeCell ref="K5:N5"/>
    <mergeCell ref="O5:R5"/>
    <mergeCell ref="S5:V5"/>
    <mergeCell ref="W5:W6"/>
    <mergeCell ref="X5:X6"/>
    <mergeCell ref="Y5:Y6"/>
    <mergeCell ref="A5:A6"/>
    <mergeCell ref="B5:B6"/>
    <mergeCell ref="C5:F5"/>
    <mergeCell ref="G5:J5"/>
    <mergeCell ref="A1:V1"/>
    <mergeCell ref="W2:Y2"/>
    <mergeCell ref="A3:V3"/>
    <mergeCell ref="W3:Y3"/>
    <mergeCell ref="A4:V4"/>
    <mergeCell ref="W4:Y4"/>
    <mergeCell ref="A2:V2"/>
  </mergeCells>
  <pageMargins left="0.7" right="0.7" top="0.75" bottom="0.75" header="0.3" footer="0.3"/>
  <pageSetup paperSize="9" orientation="landscape" horizontalDpi="0" verticalDpi="0" r:id="rId1"/>
  <rowBreaks count="1" manualBreakCount="1">
    <brk id="6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workbookViewId="0">
      <selection activeCell="C1" sqref="C1"/>
    </sheetView>
  </sheetViews>
  <sheetFormatPr defaultRowHeight="15" x14ac:dyDescent="0.2"/>
  <cols>
    <col min="1" max="1" width="13.85546875" customWidth="1"/>
    <col min="2" max="2" width="17.890625" style="2" bestFit="1" customWidth="1"/>
    <col min="7" max="7" width="6.05078125" bestFit="1" customWidth="1"/>
  </cols>
  <sheetData>
    <row r="1" spans="2:7" ht="56.25" customHeight="1" x14ac:dyDescent="0.2"/>
    <row r="2" spans="2:7" ht="23.25" x14ac:dyDescent="0.3">
      <c r="B2" s="111" t="s">
        <v>236</v>
      </c>
      <c r="C2" s="111"/>
      <c r="D2" s="111"/>
      <c r="E2" s="111"/>
      <c r="F2" s="111"/>
      <c r="G2" s="111"/>
    </row>
    <row r="3" spans="2:7" x14ac:dyDescent="0.2">
      <c r="B3" s="110" t="s">
        <v>228</v>
      </c>
      <c r="C3" s="109" t="s">
        <v>233</v>
      </c>
      <c r="D3" s="109"/>
      <c r="E3" s="109"/>
      <c r="F3" s="109"/>
      <c r="G3" s="109"/>
    </row>
    <row r="4" spans="2:7" x14ac:dyDescent="0.2">
      <c r="B4" s="110"/>
      <c r="C4" s="21" t="s">
        <v>229</v>
      </c>
      <c r="D4" s="21" t="s">
        <v>230</v>
      </c>
      <c r="E4" s="21" t="s">
        <v>231</v>
      </c>
      <c r="F4" s="21" t="s">
        <v>232</v>
      </c>
      <c r="G4" s="21" t="s">
        <v>234</v>
      </c>
    </row>
    <row r="5" spans="2:7" x14ac:dyDescent="0.2">
      <c r="B5" s="20" t="s">
        <v>235</v>
      </c>
      <c r="C5" s="21">
        <f>'2017-18'!Y50</f>
        <v>0</v>
      </c>
      <c r="D5" s="21">
        <f>'2018-19'!W68</f>
        <v>0</v>
      </c>
      <c r="E5" s="21">
        <f>'2020-21'!S38</f>
        <v>11</v>
      </c>
      <c r="F5" s="21">
        <f>'2021-22'!Y68</f>
        <v>18</v>
      </c>
      <c r="G5" s="21">
        <f>SUM(C5:F5)</f>
        <v>29</v>
      </c>
    </row>
    <row r="6" spans="2:7" x14ac:dyDescent="0.2">
      <c r="B6" s="20" t="s">
        <v>63</v>
      </c>
      <c r="C6" s="21">
        <f>'2017-18'!Y51</f>
        <v>0</v>
      </c>
      <c r="D6" s="21">
        <f>'2018-19'!W69</f>
        <v>0</v>
      </c>
      <c r="E6" s="21">
        <f>'2020-21'!S39</f>
        <v>4</v>
      </c>
      <c r="F6" s="21">
        <f>'2021-22'!Y69</f>
        <v>10</v>
      </c>
      <c r="G6" s="21">
        <f t="shared" ref="G6:G15" si="0">SUM(C6:F6)</f>
        <v>14</v>
      </c>
    </row>
    <row r="7" spans="2:7" x14ac:dyDescent="0.2">
      <c r="B7" s="20" t="s">
        <v>64</v>
      </c>
      <c r="C7" s="21">
        <f>'2017-18'!Y52</f>
        <v>2</v>
      </c>
      <c r="D7" s="21">
        <f>'2018-19'!W70</f>
        <v>0</v>
      </c>
      <c r="E7" s="21">
        <f>'2020-21'!S40</f>
        <v>2</v>
      </c>
      <c r="F7" s="21">
        <f>'2021-22'!Y70</f>
        <v>15</v>
      </c>
      <c r="G7" s="21">
        <f t="shared" si="0"/>
        <v>19</v>
      </c>
    </row>
    <row r="8" spans="2:7" x14ac:dyDescent="0.2">
      <c r="B8" s="20" t="s">
        <v>65</v>
      </c>
      <c r="C8" s="21">
        <f>'2017-18'!Y53</f>
        <v>3</v>
      </c>
      <c r="D8" s="21">
        <f>'2018-19'!W71</f>
        <v>0</v>
      </c>
      <c r="E8" s="21">
        <f>'2020-21'!S41</f>
        <v>6</v>
      </c>
      <c r="F8" s="21">
        <f>'2021-22'!Y71</f>
        <v>9</v>
      </c>
      <c r="G8" s="21">
        <f t="shared" si="0"/>
        <v>18</v>
      </c>
    </row>
    <row r="9" spans="2:7" x14ac:dyDescent="0.2">
      <c r="B9" s="20" t="s">
        <v>66</v>
      </c>
      <c r="C9" s="21">
        <f>'2017-18'!Y54</f>
        <v>4</v>
      </c>
      <c r="D9" s="21">
        <f>'2018-19'!W72</f>
        <v>0</v>
      </c>
      <c r="E9" s="21">
        <f>'2020-21'!S42</f>
        <v>3</v>
      </c>
      <c r="F9" s="21">
        <f>'2021-22'!Y72</f>
        <v>4</v>
      </c>
      <c r="G9" s="21">
        <f t="shared" si="0"/>
        <v>11</v>
      </c>
    </row>
    <row r="10" spans="2:7" x14ac:dyDescent="0.2">
      <c r="B10" s="20" t="s">
        <v>67</v>
      </c>
      <c r="C10" s="21">
        <f>'2017-18'!Y55</f>
        <v>5</v>
      </c>
      <c r="D10" s="21">
        <f>'2018-19'!W73</f>
        <v>0</v>
      </c>
      <c r="E10" s="21">
        <f>'2020-21'!S43</f>
        <v>3</v>
      </c>
      <c r="F10" s="21">
        <f>'2021-22'!Y73</f>
        <v>1</v>
      </c>
      <c r="G10" s="21">
        <f t="shared" si="0"/>
        <v>9</v>
      </c>
    </row>
    <row r="11" spans="2:7" x14ac:dyDescent="0.2">
      <c r="B11" s="20" t="s">
        <v>68</v>
      </c>
      <c r="C11" s="21">
        <f>'2017-18'!Y56</f>
        <v>5</v>
      </c>
      <c r="D11" s="21">
        <f>'2018-19'!W74</f>
        <v>0</v>
      </c>
      <c r="E11" s="21">
        <f>'2020-21'!S44</f>
        <v>1</v>
      </c>
      <c r="F11" s="21">
        <f>'2021-22'!Y74</f>
        <v>1</v>
      </c>
      <c r="G11" s="21">
        <f t="shared" si="0"/>
        <v>7</v>
      </c>
    </row>
    <row r="12" spans="2:7" x14ac:dyDescent="0.2">
      <c r="B12" s="20" t="s">
        <v>69</v>
      </c>
      <c r="C12" s="21">
        <f>'2017-18'!Y57</f>
        <v>3</v>
      </c>
      <c r="D12" s="21">
        <f>'2018-19'!W75</f>
        <v>0</v>
      </c>
      <c r="E12" s="21">
        <f>'2020-21'!S45</f>
        <v>0</v>
      </c>
      <c r="F12" s="21">
        <f>'2021-22'!Y75</f>
        <v>0</v>
      </c>
      <c r="G12" s="21">
        <f t="shared" si="0"/>
        <v>3</v>
      </c>
    </row>
    <row r="13" spans="2:7" x14ac:dyDescent="0.2">
      <c r="B13" s="20" t="s">
        <v>70</v>
      </c>
      <c r="C13" s="21">
        <f>'2017-18'!Y58</f>
        <v>20</v>
      </c>
      <c r="D13" s="21">
        <f>'2018-19'!W76</f>
        <v>0</v>
      </c>
      <c r="E13" s="21">
        <f>'2020-21'!S46</f>
        <v>0</v>
      </c>
      <c r="F13" s="21">
        <f>'2021-22'!Y76</f>
        <v>2</v>
      </c>
      <c r="G13" s="21">
        <f t="shared" si="0"/>
        <v>22</v>
      </c>
    </row>
    <row r="14" spans="2:7" x14ac:dyDescent="0.2">
      <c r="B14" s="20">
        <v>0</v>
      </c>
      <c r="C14" s="21">
        <f>'2017-18'!Y59</f>
        <v>0</v>
      </c>
      <c r="D14" s="21">
        <f>'2018-19'!W77</f>
        <v>0</v>
      </c>
      <c r="E14" s="21">
        <f>'2020-21'!S47</f>
        <v>0</v>
      </c>
      <c r="F14" s="21">
        <f>'2021-22'!Y77</f>
        <v>0</v>
      </c>
      <c r="G14" s="21">
        <f t="shared" si="0"/>
        <v>0</v>
      </c>
    </row>
    <row r="15" spans="2:7" x14ac:dyDescent="0.2">
      <c r="B15" s="21" t="s">
        <v>234</v>
      </c>
      <c r="C15" s="21">
        <f>SUM(C5:C14)</f>
        <v>42</v>
      </c>
      <c r="D15" s="21">
        <f t="shared" ref="D15:F15" si="1">SUM(D5:D14)</f>
        <v>0</v>
      </c>
      <c r="E15" s="21">
        <f t="shared" si="1"/>
        <v>30</v>
      </c>
      <c r="F15" s="21">
        <f t="shared" si="1"/>
        <v>60</v>
      </c>
      <c r="G15" s="21">
        <f t="shared" si="0"/>
        <v>132</v>
      </c>
    </row>
  </sheetData>
  <mergeCells count="3">
    <mergeCell ref="C3:G3"/>
    <mergeCell ref="B3:B4"/>
    <mergeCell ref="B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2017-18</vt:lpstr>
      <vt:lpstr>2018-19</vt:lpstr>
      <vt:lpstr>2020-21</vt:lpstr>
      <vt:lpstr>2021-22</vt:lpstr>
      <vt:lpstr>Attendance Summary</vt:lpstr>
      <vt:lpstr>2017-18!Print_Titles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piamsr.rec02@outlook.com</cp:lastModifiedBy>
  <cp:lastPrinted>2023-01-06T07:32:39Z</cp:lastPrinted>
  <dcterms:created xsi:type="dcterms:W3CDTF">2022-07-25T10:02:23Z</dcterms:created>
  <dcterms:modified xsi:type="dcterms:W3CDTF">2023-02-03T09:17:38Z</dcterms:modified>
</cp:coreProperties>
</file>