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 activeTab="3"/>
  </bookViews>
  <sheets>
    <sheet name="1st Year" sheetId="10" r:id="rId1"/>
    <sheet name="3rd Year" sheetId="11" r:id="rId2"/>
    <sheet name="4th Year New" sheetId="12" r:id="rId3"/>
    <sheet name="4th Year Old" sheetId="1" r:id="rId4"/>
  </sheets>
  <definedNames>
    <definedName name="_xlnm.Print_Area" localSheetId="0">'1st Year'!$A$1:$AA$49</definedName>
    <definedName name="_xlnm.Print_Area" localSheetId="1">'3rd Year'!$A$1:$Y$75</definedName>
    <definedName name="_xlnm.Print_Area" localSheetId="3">'4th Year Old'!$A$1:$Y$52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1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"/>
  <c r="Z7" i="10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6"/>
  <c r="X6" i="1"/>
  <c r="X39"/>
  <c r="W7"/>
  <c r="X7"/>
  <c r="W8"/>
  <c r="X8"/>
  <c r="W9"/>
  <c r="X9"/>
  <c r="W10"/>
  <c r="X10"/>
  <c r="W11"/>
  <c r="X11"/>
  <c r="W12"/>
  <c r="X12"/>
  <c r="W13"/>
  <c r="X13"/>
  <c r="W14"/>
  <c r="X14"/>
  <c r="W15"/>
  <c r="W16"/>
  <c r="Y16"/>
  <c r="W17"/>
  <c r="X17"/>
  <c r="W18"/>
  <c r="X18"/>
  <c r="W19"/>
  <c r="X19"/>
  <c r="W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W40"/>
  <c r="X40"/>
  <c r="W41"/>
  <c r="X41"/>
  <c r="W42"/>
  <c r="X42"/>
  <c r="Y42" s="1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6"/>
  <c r="Y12"/>
  <c r="Y48" l="1"/>
  <c r="Y52"/>
  <c r="Y38"/>
  <c r="Y36"/>
  <c r="Y34"/>
  <c r="Y32"/>
  <c r="Y30"/>
  <c r="Y28"/>
  <c r="Y26"/>
  <c r="Y24"/>
  <c r="Y22"/>
  <c r="Y8"/>
  <c r="Y50"/>
  <c r="Y46"/>
  <c r="Y40"/>
  <c r="Y18"/>
  <c r="Y14"/>
  <c r="Y10"/>
  <c r="Y51"/>
  <c r="Y20"/>
  <c r="Y49"/>
  <c r="Y47"/>
  <c r="Y45"/>
  <c r="Y43"/>
  <c r="Y41"/>
  <c r="Y39"/>
  <c r="Y37"/>
  <c r="Y35"/>
  <c r="Y33"/>
  <c r="Y31"/>
  <c r="Y29"/>
  <c r="Y27"/>
  <c r="Y25"/>
  <c r="Y23"/>
  <c r="Y21"/>
  <c r="Y19"/>
  <c r="Y17"/>
  <c r="Y15"/>
  <c r="Y13"/>
  <c r="Y11"/>
  <c r="Y9"/>
  <c r="Y7"/>
  <c r="Y6"/>
  <c r="Y44"/>
  <c r="W40" i="12"/>
  <c r="W41"/>
  <c r="W42"/>
  <c r="W43"/>
  <c r="W44"/>
  <c r="W45"/>
  <c r="W46"/>
  <c r="W47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6"/>
  <c r="W7"/>
  <c r="Y7" s="1"/>
  <c r="W8"/>
  <c r="Y8" s="1"/>
  <c r="W9"/>
  <c r="Y9" s="1"/>
  <c r="W10"/>
  <c r="Y10" s="1"/>
  <c r="W11"/>
  <c r="Y11" s="1"/>
  <c r="W12"/>
  <c r="Y12" s="1"/>
  <c r="W13"/>
  <c r="W14"/>
  <c r="Y14" s="1"/>
  <c r="W15"/>
  <c r="Y15" s="1"/>
  <c r="W16"/>
  <c r="Y16" s="1"/>
  <c r="W17"/>
  <c r="Y17" s="1"/>
  <c r="W18"/>
  <c r="Y18" s="1"/>
  <c r="W19"/>
  <c r="Y19" s="1"/>
  <c r="W20"/>
  <c r="Y20" s="1"/>
  <c r="W21"/>
  <c r="Y21" s="1"/>
  <c r="W22"/>
  <c r="Y22" s="1"/>
  <c r="W23"/>
  <c r="Y23" s="1"/>
  <c r="W24"/>
  <c r="Y24" s="1"/>
  <c r="W25"/>
  <c r="Y25" s="1"/>
  <c r="W26"/>
  <c r="Y26" s="1"/>
  <c r="W27"/>
  <c r="Y27" s="1"/>
  <c r="W28"/>
  <c r="Y28" s="1"/>
  <c r="W29"/>
  <c r="Y29" s="1"/>
  <c r="W30"/>
  <c r="Y30" s="1"/>
  <c r="W31"/>
  <c r="Y31" s="1"/>
  <c r="W32"/>
  <c r="Y32" s="1"/>
  <c r="W33"/>
  <c r="Y33" s="1"/>
  <c r="W34"/>
  <c r="Y34" s="1"/>
  <c r="W35"/>
  <c r="Y35" s="1"/>
  <c r="W36"/>
  <c r="Y36" s="1"/>
  <c r="W37"/>
  <c r="Y37" s="1"/>
  <c r="W38"/>
  <c r="Y38" s="1"/>
  <c r="W39"/>
  <c r="Y39" s="1"/>
  <c r="W6"/>
  <c r="Y6" s="1"/>
  <c r="Y7" i="11"/>
  <c r="Y9"/>
  <c r="Y11"/>
  <c r="Y13"/>
  <c r="Y15"/>
  <c r="Y17"/>
  <c r="Y19"/>
  <c r="Y21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Y61"/>
  <c r="Y63"/>
  <c r="Y6"/>
  <c r="AA7" i="10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6"/>
  <c r="Y13" i="12" l="1"/>
  <c r="Y46"/>
  <c r="Y44"/>
  <c r="Y42"/>
  <c r="Y40"/>
  <c r="Y47"/>
  <c r="Y45"/>
  <c r="Y43"/>
  <c r="Y41"/>
  <c r="Y64" i="11"/>
  <c r="Y62"/>
  <c r="Y60"/>
  <c r="Y58"/>
  <c r="Y56"/>
  <c r="Y54"/>
  <c r="Y52"/>
  <c r="Y50"/>
  <c r="Y48"/>
  <c r="Y46"/>
  <c r="Y44"/>
  <c r="Y42"/>
  <c r="Y40"/>
  <c r="Y38"/>
  <c r="Y36"/>
  <c r="Y34"/>
  <c r="Y32"/>
  <c r="Y30"/>
  <c r="Y28"/>
  <c r="Y26"/>
  <c r="Y24"/>
  <c r="Y22"/>
  <c r="Y20"/>
  <c r="Y18"/>
  <c r="Y16"/>
  <c r="Y14"/>
  <c r="Y12"/>
  <c r="Y10"/>
  <c r="Y8"/>
  <c r="Y61" i="1"/>
  <c r="Y54"/>
  <c r="Y57"/>
  <c r="Y58"/>
  <c r="Y55"/>
  <c r="Y59"/>
  <c r="Y63"/>
  <c r="Y60"/>
  <c r="Y62"/>
  <c r="Y56"/>
  <c r="Y69" i="11" l="1"/>
  <c r="Y75"/>
  <c r="Y72"/>
  <c r="Y67"/>
  <c r="Y70"/>
  <c r="Y68"/>
  <c r="Y71"/>
  <c r="Y66"/>
  <c r="Y74"/>
  <c r="Y73"/>
  <c r="AA47" i="10"/>
  <c r="AA43"/>
  <c r="AA45"/>
  <c r="AA44"/>
  <c r="AA42"/>
  <c r="AA48"/>
  <c r="AA37"/>
  <c r="AA39"/>
  <c r="AA46"/>
  <c r="AA40"/>
  <c r="AA41"/>
  <c r="Y57" i="12"/>
  <c r="Y56"/>
  <c r="Y58"/>
  <c r="Y52"/>
  <c r="Y53"/>
  <c r="Y50"/>
  <c r="Y49"/>
  <c r="Y54"/>
  <c r="Y55"/>
  <c r="Y51"/>
</calcChain>
</file>

<file path=xl/sharedStrings.xml><?xml version="1.0" encoding="utf-8"?>
<sst xmlns="http://schemas.openxmlformats.org/spreadsheetml/2006/main" count="361" uniqueCount="221">
  <si>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</si>
  <si>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</si>
  <si>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</si>
  <si>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</si>
  <si>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</si>
  <si>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</si>
  <si>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</si>
  <si>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</si>
  <si>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</si>
  <si>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</si>
  <si>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</si>
  <si>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</si>
  <si>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</si>
  <si>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</si>
  <si>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</si>
  <si>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</si>
  <si>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</si>
  <si>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</si>
  <si>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</si>
  <si>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</si>
  <si>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</si>
  <si>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</si>
  <si>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</si>
  <si>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</si>
  <si>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</si>
  <si>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</si>
  <si>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</si>
  <si>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</si>
  <si>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</si>
  <si>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</si>
  <si>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</si>
  <si>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</si>
  <si>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</si>
  <si>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</si>
  <si>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</si>
  <si>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</si>
  <si>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</si>
  <si>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</si>
  <si>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</si>
  <si>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</si>
  <si>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</si>
  <si>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</si>
  <si>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</si>
  <si>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</si>
  <si>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</si>
  <si>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</si>
  <si>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</si>
  <si>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</si>
  <si>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</si>
  <si>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</si>
  <si>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</si>
  <si>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</si>
  <si>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</si>
  <si>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</si>
  <si>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</si>
  <si>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</si>
  <si>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</si>
  <si>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</si>
  <si>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</si>
  <si>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</si>
  <si>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</si>
  <si>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</si>
  <si>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</si>
  <si>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</si>
  <si>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</si>
  <si>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</si>
  <si>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</si>
  <si>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</si>
  <si>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</si>
  <si>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</si>
  <si>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</si>
  <si>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</si>
  <si>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</si>
  <si>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</si>
  <si>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</si>
  <si>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</si>
  <si>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</si>
  <si>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</si>
  <si>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</si>
  <si>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</si>
  <si>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</si>
  <si>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</si>
  <si>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</si>
  <si>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</si>
  <si>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</si>
  <si>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</si>
  <si>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</si>
  <si>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</si>
  <si>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</si>
  <si>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</si>
  <si>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</si>
  <si>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</si>
  <si>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</si>
  <si>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</si>
  <si>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</si>
  <si>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</si>
  <si>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</si>
  <si>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</si>
  <si>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</si>
  <si>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</si>
  <si>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</si>
  <si>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</si>
  <si>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</si>
  <si>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</si>
  <si>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</si>
  <si>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</si>
  <si>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</si>
  <si>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</si>
  <si>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</si>
  <si>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</si>
  <si>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</si>
  <si>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</si>
  <si>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</si>
  <si>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</si>
  <si>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</si>
  <si>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</si>
  <si>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</si>
  <si>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% Att</t>
  </si>
  <si>
    <t>S.No</t>
  </si>
  <si>
    <t xml:space="preserve">Saurabh Kumar Verma </t>
  </si>
  <si>
    <t>Km Najma</t>
  </si>
  <si>
    <t>Himanshu Patwa</t>
  </si>
  <si>
    <t>Total (T+P)</t>
  </si>
  <si>
    <t>Total Attended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</si>
  <si>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</si>
  <si>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</si>
  <si>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</si>
  <si>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</si>
  <si>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</si>
  <si>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</si>
  <si>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</si>
  <si>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</si>
  <si>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</si>
  <si>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</si>
  <si>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</si>
  <si>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</si>
  <si>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Mohd Amir</t>
  </si>
  <si>
    <t>Mohd Faizan Pasha</t>
  </si>
  <si>
    <t>Md Muzibur Reheman</t>
  </si>
  <si>
    <t>Minakshi</t>
  </si>
  <si>
    <t>Rashmi</t>
  </si>
  <si>
    <t>T</t>
  </si>
  <si>
    <t>A</t>
  </si>
  <si>
    <t>P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</si>
  <si>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</si>
  <si>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</si>
  <si>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</si>
  <si>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</si>
  <si>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</si>
  <si>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</si>
  <si>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</si>
  <si>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</si>
  <si>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</si>
  <si>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</si>
  <si>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</si>
  <si>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</si>
  <si>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</si>
  <si>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Km Priyanka</t>
  </si>
  <si>
    <t>Moh Aafak</t>
  </si>
  <si>
    <t xml:space="preserve">Priya Bansal </t>
  </si>
  <si>
    <t>Sagar Bhati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</si>
  <si>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</si>
  <si>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</si>
  <si>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</si>
  <si>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</si>
  <si>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</si>
  <si>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</si>
  <si>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</si>
  <si>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</si>
  <si>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</si>
  <si>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Irkan Khan</t>
  </si>
  <si>
    <t>Khushboo Yadav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</si>
  <si>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</si>
  <si>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</si>
  <si>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</si>
  <si>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</si>
  <si>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</si>
  <si>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</si>
  <si>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>Mayank Chauhan</t>
  </si>
  <si>
    <t>Shivam Kushwah</t>
  </si>
  <si>
    <t>Shivi Bhati</t>
  </si>
  <si>
    <t xml:space="preserve">Sonu Kumar </t>
  </si>
  <si>
    <t xml:space="preserve">Tarundeep Ganger </t>
  </si>
  <si>
    <t xml:space="preserve">Unnati Rathore </t>
  </si>
  <si>
    <t xml:space="preserve">Vishal Bhati </t>
  </si>
  <si>
    <t xml:space="preserve">Zaid Siddiqui </t>
  </si>
  <si>
    <t xml:space="preserve">Jigyasa Chauhan </t>
  </si>
  <si>
    <t>Gauhar Khan</t>
  </si>
  <si>
    <t>Padarth Vigyan</t>
  </si>
  <si>
    <t>Ashtanga Hridaya</t>
  </si>
  <si>
    <t>Anatomy (SR)</t>
  </si>
  <si>
    <t>Sanskrit</t>
  </si>
  <si>
    <t>Physiology (SK)</t>
  </si>
  <si>
    <t>75% and Above :</t>
  </si>
  <si>
    <t>Shivam Gaur</t>
  </si>
  <si>
    <t>Shubham Gupta</t>
  </si>
  <si>
    <t>Sunil Kumar</t>
  </si>
  <si>
    <t>Upen Upadhyay</t>
  </si>
  <si>
    <t>Kuldeep Bhardwaj</t>
  </si>
  <si>
    <t xml:space="preserve">Shubham Kumar Singh 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</si>
  <si>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</si>
  <si>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</si>
  <si>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</si>
  <si>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</si>
  <si>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</si>
  <si>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</si>
  <si>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</si>
  <si>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</si>
  <si>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PIAMSR, RABUPURA-JHAJHAR ROAD, BULANDSHAHAR</t>
  </si>
  <si>
    <t>Shweta Saini</t>
  </si>
  <si>
    <t>4th YEAR ATTENDENCE RECORD (2017-18)</t>
  </si>
  <si>
    <t>4th YEAR ATTENDENCE RECORD (2016-17)</t>
  </si>
  <si>
    <t>3rd YEAR ATTENDENCE RECORD (2018-19_</t>
  </si>
  <si>
    <t>1st YEAR ATTENDENCE RECORD (2020-21)</t>
  </si>
  <si>
    <t>Charak Uttrardha</t>
  </si>
  <si>
    <t>01/12/2020 TO 28/02/2022</t>
  </si>
  <si>
    <t>Total (T+P) up to 31 JAN, 2022</t>
  </si>
  <si>
    <t>Total Attended up to 31 JAN, 2022</t>
  </si>
  <si>
    <t>T : Theory Lectures</t>
  </si>
  <si>
    <t>P : Practical Lectures</t>
  </si>
  <si>
    <t>A : Attended Lectures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</si>
</sst>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/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view="pageBreakPreview" zoomScale="60" workbookViewId="0">
      <selection activeCell="G18" sqref="G18"/>
    </sheetView>
  </sheetViews>
  <sheetFormatPr defaultRowHeight="15"/>
  <cols>
    <col min="1" max="1" width="7.7109375" style="1" bestFit="1" customWidth="1"/>
    <col min="2" max="2" width="33.7109375" bestFit="1" customWidth="1"/>
    <col min="3" max="4" width="26.140625" customWidth="1"/>
    <col min="5" max="5" width="3.42578125" bestFit="1" customWidth="1"/>
    <col min="6" max="6" width="3.7109375" bestFit="1" customWidth="1"/>
    <col min="7" max="7" width="3.42578125" bestFit="1" customWidth="1"/>
    <col min="8" max="8" width="3.7109375" bestFit="1" customWidth="1"/>
    <col min="9" max="9" width="3.42578125" bestFit="1" customWidth="1"/>
    <col min="10" max="10" width="3.7109375" style="25" bestFit="1" customWidth="1"/>
    <col min="11" max="11" width="3.42578125" bestFit="1" customWidth="1"/>
    <col min="12" max="12" width="3.7109375" bestFit="1" customWidth="1"/>
    <col min="13" max="13" width="4.85546875" style="1" bestFit="1" customWidth="1"/>
    <col min="14" max="14" width="3.7109375" style="1" bestFit="1" customWidth="1"/>
    <col min="15" max="15" width="3.42578125" style="1" bestFit="1" customWidth="1"/>
    <col min="16" max="16" width="3.7109375" style="6" bestFit="1" customWidth="1"/>
    <col min="17" max="17" width="4.85546875" style="1" bestFit="1" customWidth="1"/>
    <col min="18" max="18" width="3.7109375" style="1" bestFit="1" customWidth="1"/>
    <col min="19" max="19" width="3.42578125" style="1" bestFit="1" customWidth="1"/>
    <col min="20" max="20" width="3.7109375" style="1" bestFit="1" customWidth="1"/>
    <col min="21" max="21" width="4.85546875" style="1" bestFit="1" customWidth="1"/>
    <col min="22" max="22" width="3.7109375" style="1" bestFit="1" customWidth="1"/>
    <col min="23" max="23" width="4.85546875" style="1" bestFit="1" customWidth="1"/>
    <col min="24" max="24" width="3.7109375" style="2" bestFit="1" customWidth="1"/>
    <col min="25" max="25" width="16.7109375" bestFit="1" customWidth="1"/>
    <col min="26" max="26" width="26.5703125" bestFit="1" customWidth="1"/>
    <col min="27" max="27" width="9.85546875" bestFit="1" customWidth="1"/>
  </cols>
  <sheetData>
    <row r="1" spans="1:27" ht="20.25">
      <c r="A1" s="84" t="s">
        <v>208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77" t="s">
        <v>218</v>
      </c>
      <c r="Z1" s="77"/>
      <c r="AA1" s="77"/>
    </row>
    <row r="2" spans="1:27" ht="20.25">
      <c r="A2" s="84" t="s">
        <v>213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77" t="s">
        <v>219</v>
      </c>
      <c r="Z2" s="77"/>
      <c r="AA2" s="77"/>
    </row>
    <row r="3" spans="1:27" ht="20.25">
      <c r="A3" s="84" t="s">
        <v>215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77" t="s">
        <v>220</v>
      </c>
      <c r="Z3" s="77"/>
      <c r="AA3" s="77"/>
    </row>
    <row r="4" spans="1:27" s="2" customFormat="1" ht="42" customHeight="1">
      <c r="A4" s="87" t="s">
        <v>118</v>
      </c>
      <c r="B4" s="87" t="s">
        <v>0</v>
      </c>
      <c r="C4" s="79" t="s">
        <v>216</v>
      </c>
      <c r="D4" s="79" t="s">
        <v>217</v>
      </c>
      <c r="E4" s="81" t="s">
        <v>188</v>
      </c>
      <c r="F4" s="82"/>
      <c r="G4" s="82"/>
      <c r="H4" s="82"/>
      <c r="I4" s="81" t="s">
        <v>189</v>
      </c>
      <c r="J4" s="82"/>
      <c r="K4" s="82"/>
      <c r="L4" s="82"/>
      <c r="M4" s="81" t="s">
        <v>190</v>
      </c>
      <c r="N4" s="82"/>
      <c r="O4" s="82"/>
      <c r="P4" s="82"/>
      <c r="Q4" s="85" t="s">
        <v>191</v>
      </c>
      <c r="R4" s="86"/>
      <c r="S4" s="86"/>
      <c r="T4" s="86"/>
      <c r="U4" s="81" t="s">
        <v>192</v>
      </c>
      <c r="V4" s="82"/>
      <c r="W4" s="82"/>
      <c r="X4" s="82"/>
      <c r="Y4" s="79" t="s">
        <v>122</v>
      </c>
      <c r="Z4" s="79" t="s">
        <v>123</v>
      </c>
      <c r="AA4" s="78" t="s">
        <v>117</v>
      </c>
    </row>
    <row r="5" spans="1:27" s="1" customFormat="1" ht="17.25" customHeight="1">
      <c r="A5" s="88"/>
      <c r="B5" s="88"/>
      <c r="C5" s="80"/>
      <c r="D5" s="80"/>
      <c r="E5" s="30" t="s">
        <v>141</v>
      </c>
      <c r="F5" s="30" t="s">
        <v>142</v>
      </c>
      <c r="G5" s="30" t="s">
        <v>143</v>
      </c>
      <c r="H5" s="30" t="s">
        <v>142</v>
      </c>
      <c r="I5" s="30" t="s">
        <v>141</v>
      </c>
      <c r="J5" s="60" t="s">
        <v>142</v>
      </c>
      <c r="K5" s="30" t="s">
        <v>143</v>
      </c>
      <c r="L5" s="30" t="s">
        <v>142</v>
      </c>
      <c r="M5" s="30" t="s">
        <v>141</v>
      </c>
      <c r="N5" s="30" t="s">
        <v>142</v>
      </c>
      <c r="O5" s="30" t="s">
        <v>143</v>
      </c>
      <c r="P5" s="60" t="s">
        <v>142</v>
      </c>
      <c r="Q5" s="30" t="s">
        <v>141</v>
      </c>
      <c r="R5" s="30" t="s">
        <v>142</v>
      </c>
      <c r="S5" s="30" t="s">
        <v>143</v>
      </c>
      <c r="T5" s="30" t="s">
        <v>142</v>
      </c>
      <c r="U5" s="30" t="s">
        <v>141</v>
      </c>
      <c r="V5" s="30" t="s">
        <v>142</v>
      </c>
      <c r="W5" s="30" t="s">
        <v>143</v>
      </c>
      <c r="X5" s="37" t="s">
        <v>142</v>
      </c>
      <c r="Y5" s="80"/>
      <c r="Z5" s="80"/>
      <c r="AA5" s="78"/>
    </row>
    <row r="6" spans="1:27" ht="20.25">
      <c r="A6" s="61">
        <v>1</v>
      </c>
      <c r="B6" s="62" t="s">
        <v>161</v>
      </c>
      <c r="C6" s="63">
        <v>1179</v>
      </c>
      <c r="D6" s="63">
        <v>694</v>
      </c>
      <c r="E6" s="64">
        <v>9</v>
      </c>
      <c r="F6" s="65">
        <v>1</v>
      </c>
      <c r="G6" s="33">
        <v>0</v>
      </c>
      <c r="H6" s="65">
        <v>0</v>
      </c>
      <c r="I6" s="64">
        <v>9</v>
      </c>
      <c r="J6" s="65">
        <v>1</v>
      </c>
      <c r="K6" s="33">
        <v>0</v>
      </c>
      <c r="L6" s="65">
        <v>0</v>
      </c>
      <c r="M6" s="64">
        <v>15</v>
      </c>
      <c r="N6" s="30">
        <v>2</v>
      </c>
      <c r="O6" s="33">
        <v>7</v>
      </c>
      <c r="P6" s="60">
        <v>1</v>
      </c>
      <c r="Q6" s="64">
        <v>15</v>
      </c>
      <c r="R6" s="60">
        <v>0</v>
      </c>
      <c r="S6" s="33">
        <v>0</v>
      </c>
      <c r="T6" s="30">
        <v>0</v>
      </c>
      <c r="U6" s="64">
        <v>15</v>
      </c>
      <c r="V6" s="66">
        <v>1</v>
      </c>
      <c r="W6" s="67">
        <v>15</v>
      </c>
      <c r="X6" s="37">
        <v>0</v>
      </c>
      <c r="Y6" s="69">
        <f>C6+E6+G6+I6+K6+M6+O6+Q6+S6+U6+W6</f>
        <v>1264</v>
      </c>
      <c r="Z6" s="30">
        <f>D6+F6+H6+J6+L6+N6+P6+R6+T6+V6+X6</f>
        <v>700</v>
      </c>
      <c r="AA6" s="30">
        <f>ROUNDUP(Z6/Y6*100,0)</f>
        <v>56</v>
      </c>
    </row>
    <row r="7" spans="1:27" ht="20.25">
      <c r="A7" s="61">
        <v>2</v>
      </c>
      <c r="B7" s="62" t="s">
        <v>162</v>
      </c>
      <c r="C7" s="63">
        <v>1179</v>
      </c>
      <c r="D7" s="63">
        <v>948</v>
      </c>
      <c r="E7" s="64">
        <v>9</v>
      </c>
      <c r="F7" s="65">
        <v>2</v>
      </c>
      <c r="G7" s="33">
        <v>0</v>
      </c>
      <c r="H7" s="65">
        <v>0</v>
      </c>
      <c r="I7" s="64">
        <v>9</v>
      </c>
      <c r="J7" s="65">
        <v>2</v>
      </c>
      <c r="K7" s="33">
        <v>0</v>
      </c>
      <c r="L7" s="65">
        <v>0</v>
      </c>
      <c r="M7" s="64">
        <v>15</v>
      </c>
      <c r="N7" s="30">
        <v>3</v>
      </c>
      <c r="O7" s="33">
        <v>7</v>
      </c>
      <c r="P7" s="60">
        <v>1</v>
      </c>
      <c r="Q7" s="64">
        <v>15</v>
      </c>
      <c r="R7" s="60">
        <v>2</v>
      </c>
      <c r="S7" s="33">
        <v>0</v>
      </c>
      <c r="T7" s="30">
        <v>0</v>
      </c>
      <c r="U7" s="64">
        <v>15</v>
      </c>
      <c r="V7" s="66">
        <v>3</v>
      </c>
      <c r="W7" s="67">
        <v>15</v>
      </c>
      <c r="X7" s="37">
        <v>2</v>
      </c>
      <c r="Y7" s="69">
        <f t="shared" ref="Y7:Y35" si="0">C7+E7+G7+I7+K7+M7+O7+Q7+S7+U7+W7</f>
        <v>1264</v>
      </c>
      <c r="Z7" s="30">
        <f t="shared" ref="Z7:Z35" si="1">D7+F7+H7+J7+L7+N7+P7+R7+T7+V7+X7</f>
        <v>963</v>
      </c>
      <c r="AA7" s="30">
        <f t="shared" ref="AA7:AA35" si="2">ROUNDUP(Z7/Y7*100,0)</f>
        <v>77</v>
      </c>
    </row>
    <row r="8" spans="1:27" ht="20.25">
      <c r="A8" s="61">
        <v>3</v>
      </c>
      <c r="B8" s="62" t="s">
        <v>163</v>
      </c>
      <c r="C8" s="63">
        <v>1179</v>
      </c>
      <c r="D8" s="63">
        <v>730</v>
      </c>
      <c r="E8" s="64">
        <v>9</v>
      </c>
      <c r="F8" s="65">
        <v>0</v>
      </c>
      <c r="G8" s="33">
        <v>0</v>
      </c>
      <c r="H8" s="65">
        <v>0</v>
      </c>
      <c r="I8" s="64">
        <v>9</v>
      </c>
      <c r="J8" s="65">
        <v>0</v>
      </c>
      <c r="K8" s="33">
        <v>0</v>
      </c>
      <c r="L8" s="65">
        <v>0</v>
      </c>
      <c r="M8" s="64">
        <v>15</v>
      </c>
      <c r="N8" s="30">
        <v>2</v>
      </c>
      <c r="O8" s="33">
        <v>7</v>
      </c>
      <c r="P8" s="60">
        <v>0</v>
      </c>
      <c r="Q8" s="64">
        <v>15</v>
      </c>
      <c r="R8" s="60">
        <v>0</v>
      </c>
      <c r="S8" s="33">
        <v>0</v>
      </c>
      <c r="T8" s="30">
        <v>0</v>
      </c>
      <c r="U8" s="64">
        <v>15</v>
      </c>
      <c r="V8" s="66">
        <v>1</v>
      </c>
      <c r="W8" s="67">
        <v>15</v>
      </c>
      <c r="X8" s="37">
        <v>1</v>
      </c>
      <c r="Y8" s="69">
        <f t="shared" si="0"/>
        <v>1264</v>
      </c>
      <c r="Z8" s="30">
        <f t="shared" si="1"/>
        <v>734</v>
      </c>
      <c r="AA8" s="30">
        <f t="shared" si="2"/>
        <v>59</v>
      </c>
    </row>
    <row r="9" spans="1:27" ht="20.25">
      <c r="A9" s="61">
        <v>4</v>
      </c>
      <c r="B9" s="62" t="s">
        <v>164</v>
      </c>
      <c r="C9" s="63">
        <v>1179</v>
      </c>
      <c r="D9" s="63">
        <v>661</v>
      </c>
      <c r="E9" s="64">
        <v>9</v>
      </c>
      <c r="F9" s="65">
        <v>3</v>
      </c>
      <c r="G9" s="33">
        <v>0</v>
      </c>
      <c r="H9" s="65">
        <v>0</v>
      </c>
      <c r="I9" s="64">
        <v>9</v>
      </c>
      <c r="J9" s="65">
        <v>3</v>
      </c>
      <c r="K9" s="33">
        <v>0</v>
      </c>
      <c r="L9" s="65">
        <v>0</v>
      </c>
      <c r="M9" s="64">
        <v>15</v>
      </c>
      <c r="N9" s="30">
        <v>4</v>
      </c>
      <c r="O9" s="33">
        <v>7</v>
      </c>
      <c r="P9" s="60">
        <v>1</v>
      </c>
      <c r="Q9" s="64">
        <v>15</v>
      </c>
      <c r="R9" s="60">
        <v>3</v>
      </c>
      <c r="S9" s="33">
        <v>0</v>
      </c>
      <c r="T9" s="30">
        <v>0</v>
      </c>
      <c r="U9" s="64">
        <v>15</v>
      </c>
      <c r="V9" s="66">
        <v>2</v>
      </c>
      <c r="W9" s="67">
        <v>15</v>
      </c>
      <c r="X9" s="37">
        <v>1</v>
      </c>
      <c r="Y9" s="69">
        <f t="shared" si="0"/>
        <v>1264</v>
      </c>
      <c r="Z9" s="30">
        <f t="shared" si="1"/>
        <v>678</v>
      </c>
      <c r="AA9" s="30">
        <f t="shared" si="2"/>
        <v>54</v>
      </c>
    </row>
    <row r="10" spans="1:27" ht="20.25">
      <c r="A10" s="61">
        <v>5</v>
      </c>
      <c r="B10" s="62" t="s">
        <v>165</v>
      </c>
      <c r="C10" s="63">
        <v>1179</v>
      </c>
      <c r="D10" s="63">
        <v>882</v>
      </c>
      <c r="E10" s="64">
        <v>9</v>
      </c>
      <c r="F10" s="65">
        <v>4</v>
      </c>
      <c r="G10" s="33">
        <v>0</v>
      </c>
      <c r="H10" s="65">
        <v>0</v>
      </c>
      <c r="I10" s="64">
        <v>9</v>
      </c>
      <c r="J10" s="65">
        <v>4</v>
      </c>
      <c r="K10" s="33">
        <v>0</v>
      </c>
      <c r="L10" s="65">
        <v>0</v>
      </c>
      <c r="M10" s="64">
        <v>15</v>
      </c>
      <c r="N10" s="30">
        <v>1</v>
      </c>
      <c r="O10" s="33">
        <v>7</v>
      </c>
      <c r="P10" s="60">
        <v>1</v>
      </c>
      <c r="Q10" s="64">
        <v>15</v>
      </c>
      <c r="R10" s="60">
        <v>1</v>
      </c>
      <c r="S10" s="33">
        <v>0</v>
      </c>
      <c r="T10" s="30">
        <v>0</v>
      </c>
      <c r="U10" s="64">
        <v>15</v>
      </c>
      <c r="V10" s="66">
        <v>2</v>
      </c>
      <c r="W10" s="67">
        <v>15</v>
      </c>
      <c r="X10" s="37">
        <v>1</v>
      </c>
      <c r="Y10" s="69">
        <f t="shared" si="0"/>
        <v>1264</v>
      </c>
      <c r="Z10" s="30">
        <f t="shared" si="1"/>
        <v>896</v>
      </c>
      <c r="AA10" s="30">
        <f t="shared" si="2"/>
        <v>71</v>
      </c>
    </row>
    <row r="11" spans="1:27" ht="20.25">
      <c r="A11" s="61">
        <v>6</v>
      </c>
      <c r="B11" s="62" t="s">
        <v>166</v>
      </c>
      <c r="C11" s="63">
        <v>1179</v>
      </c>
      <c r="D11" s="63">
        <v>1016</v>
      </c>
      <c r="E11" s="64">
        <v>9</v>
      </c>
      <c r="F11" s="65">
        <v>2</v>
      </c>
      <c r="G11" s="33">
        <v>0</v>
      </c>
      <c r="H11" s="65">
        <v>0</v>
      </c>
      <c r="I11" s="64">
        <v>9</v>
      </c>
      <c r="J11" s="65">
        <v>2</v>
      </c>
      <c r="K11" s="33">
        <v>0</v>
      </c>
      <c r="L11" s="65">
        <v>0</v>
      </c>
      <c r="M11" s="64">
        <v>15</v>
      </c>
      <c r="N11" s="30">
        <v>1</v>
      </c>
      <c r="O11" s="33">
        <v>7</v>
      </c>
      <c r="P11" s="60">
        <v>0</v>
      </c>
      <c r="Q11" s="64">
        <v>15</v>
      </c>
      <c r="R11" s="60">
        <v>0</v>
      </c>
      <c r="S11" s="33">
        <v>0</v>
      </c>
      <c r="T11" s="30">
        <v>0</v>
      </c>
      <c r="U11" s="64">
        <v>15</v>
      </c>
      <c r="V11" s="66">
        <v>2</v>
      </c>
      <c r="W11" s="67">
        <v>15</v>
      </c>
      <c r="X11" s="37">
        <v>2</v>
      </c>
      <c r="Y11" s="69">
        <f t="shared" si="0"/>
        <v>1264</v>
      </c>
      <c r="Z11" s="30">
        <f t="shared" si="1"/>
        <v>1025</v>
      </c>
      <c r="AA11" s="30">
        <f t="shared" si="2"/>
        <v>82</v>
      </c>
    </row>
    <row r="12" spans="1:27" ht="20.25">
      <c r="A12" s="61">
        <v>7</v>
      </c>
      <c r="B12" s="62" t="s">
        <v>167</v>
      </c>
      <c r="C12" s="63">
        <v>1179</v>
      </c>
      <c r="D12" s="63">
        <v>838</v>
      </c>
      <c r="E12" s="64">
        <v>9</v>
      </c>
      <c r="F12" s="65">
        <v>4</v>
      </c>
      <c r="G12" s="33">
        <v>0</v>
      </c>
      <c r="H12" s="65">
        <v>0</v>
      </c>
      <c r="I12" s="64">
        <v>9</v>
      </c>
      <c r="J12" s="65">
        <v>4</v>
      </c>
      <c r="K12" s="33">
        <v>0</v>
      </c>
      <c r="L12" s="65">
        <v>0</v>
      </c>
      <c r="M12" s="64">
        <v>15</v>
      </c>
      <c r="N12" s="30">
        <v>2</v>
      </c>
      <c r="O12" s="33">
        <v>7</v>
      </c>
      <c r="P12" s="60">
        <v>1</v>
      </c>
      <c r="Q12" s="64">
        <v>15</v>
      </c>
      <c r="R12" s="60">
        <v>2</v>
      </c>
      <c r="S12" s="33">
        <v>0</v>
      </c>
      <c r="T12" s="30">
        <v>0</v>
      </c>
      <c r="U12" s="64">
        <v>15</v>
      </c>
      <c r="V12" s="66">
        <v>5</v>
      </c>
      <c r="W12" s="67">
        <v>15</v>
      </c>
      <c r="X12" s="37">
        <v>3</v>
      </c>
      <c r="Y12" s="69">
        <f t="shared" si="0"/>
        <v>1264</v>
      </c>
      <c r="Z12" s="30">
        <f t="shared" si="1"/>
        <v>859</v>
      </c>
      <c r="AA12" s="30">
        <f t="shared" si="2"/>
        <v>68</v>
      </c>
    </row>
    <row r="13" spans="1:27" ht="20.25">
      <c r="A13" s="61">
        <v>8</v>
      </c>
      <c r="B13" s="62" t="s">
        <v>168</v>
      </c>
      <c r="C13" s="63">
        <v>1179</v>
      </c>
      <c r="D13" s="63">
        <v>1082</v>
      </c>
      <c r="E13" s="64">
        <v>9</v>
      </c>
      <c r="F13" s="65">
        <v>3</v>
      </c>
      <c r="G13" s="33">
        <v>0</v>
      </c>
      <c r="H13" s="65">
        <v>0</v>
      </c>
      <c r="I13" s="64">
        <v>9</v>
      </c>
      <c r="J13" s="65">
        <v>3</v>
      </c>
      <c r="K13" s="33">
        <v>0</v>
      </c>
      <c r="L13" s="65">
        <v>0</v>
      </c>
      <c r="M13" s="64">
        <v>15</v>
      </c>
      <c r="N13" s="30">
        <v>5</v>
      </c>
      <c r="O13" s="33">
        <v>7</v>
      </c>
      <c r="P13" s="60">
        <v>3</v>
      </c>
      <c r="Q13" s="64">
        <v>15</v>
      </c>
      <c r="R13" s="60">
        <v>4</v>
      </c>
      <c r="S13" s="33">
        <v>0</v>
      </c>
      <c r="T13" s="30">
        <v>0</v>
      </c>
      <c r="U13" s="64">
        <v>15</v>
      </c>
      <c r="V13" s="66">
        <v>4</v>
      </c>
      <c r="W13" s="67">
        <v>15</v>
      </c>
      <c r="X13" s="37">
        <v>1</v>
      </c>
      <c r="Y13" s="69">
        <f t="shared" si="0"/>
        <v>1264</v>
      </c>
      <c r="Z13" s="30">
        <f t="shared" si="1"/>
        <v>1105</v>
      </c>
      <c r="AA13" s="30">
        <f t="shared" si="2"/>
        <v>88</v>
      </c>
    </row>
    <row r="14" spans="1:27" ht="20.25">
      <c r="A14" s="61">
        <v>9</v>
      </c>
      <c r="B14" s="62" t="s">
        <v>169</v>
      </c>
      <c r="C14" s="63">
        <v>1179</v>
      </c>
      <c r="D14" s="63">
        <v>864</v>
      </c>
      <c r="E14" s="64">
        <v>9</v>
      </c>
      <c r="F14" s="65">
        <v>1</v>
      </c>
      <c r="G14" s="33">
        <v>0</v>
      </c>
      <c r="H14" s="65">
        <v>0</v>
      </c>
      <c r="I14" s="64">
        <v>9</v>
      </c>
      <c r="J14" s="65">
        <v>1</v>
      </c>
      <c r="K14" s="33">
        <v>0</v>
      </c>
      <c r="L14" s="65">
        <v>0</v>
      </c>
      <c r="M14" s="64">
        <v>15</v>
      </c>
      <c r="N14" s="30">
        <v>2</v>
      </c>
      <c r="O14" s="33">
        <v>7</v>
      </c>
      <c r="P14" s="60">
        <v>0</v>
      </c>
      <c r="Q14" s="64">
        <v>15</v>
      </c>
      <c r="R14" s="60">
        <v>1</v>
      </c>
      <c r="S14" s="33">
        <v>0</v>
      </c>
      <c r="T14" s="30">
        <v>0</v>
      </c>
      <c r="U14" s="64">
        <v>15</v>
      </c>
      <c r="V14" s="66">
        <v>1</v>
      </c>
      <c r="W14" s="67">
        <v>15</v>
      </c>
      <c r="X14" s="37">
        <v>1</v>
      </c>
      <c r="Y14" s="69">
        <f t="shared" si="0"/>
        <v>1264</v>
      </c>
      <c r="Z14" s="30">
        <f t="shared" si="1"/>
        <v>871</v>
      </c>
      <c r="AA14" s="30">
        <f t="shared" si="2"/>
        <v>69</v>
      </c>
    </row>
    <row r="15" spans="1:27" ht="20.25">
      <c r="A15" s="61">
        <v>10</v>
      </c>
      <c r="B15" s="62" t="s">
        <v>187</v>
      </c>
      <c r="C15" s="63">
        <v>1179</v>
      </c>
      <c r="D15" s="63">
        <v>820</v>
      </c>
      <c r="E15" s="64">
        <v>9</v>
      </c>
      <c r="F15" s="65">
        <v>1</v>
      </c>
      <c r="G15" s="33">
        <v>0</v>
      </c>
      <c r="H15" s="65">
        <v>0</v>
      </c>
      <c r="I15" s="64">
        <v>9</v>
      </c>
      <c r="J15" s="65">
        <v>1</v>
      </c>
      <c r="K15" s="33">
        <v>0</v>
      </c>
      <c r="L15" s="65">
        <v>0</v>
      </c>
      <c r="M15" s="64">
        <v>15</v>
      </c>
      <c r="N15" s="30">
        <v>0</v>
      </c>
      <c r="O15" s="33">
        <v>7</v>
      </c>
      <c r="P15" s="60">
        <v>0</v>
      </c>
      <c r="Q15" s="64">
        <v>15</v>
      </c>
      <c r="R15" s="60">
        <v>0</v>
      </c>
      <c r="S15" s="33">
        <v>0</v>
      </c>
      <c r="T15" s="30">
        <v>0</v>
      </c>
      <c r="U15" s="64">
        <v>15</v>
      </c>
      <c r="V15" s="66">
        <v>0</v>
      </c>
      <c r="W15" s="67">
        <v>15</v>
      </c>
      <c r="X15" s="37">
        <v>0</v>
      </c>
      <c r="Y15" s="69">
        <f t="shared" si="0"/>
        <v>1264</v>
      </c>
      <c r="Z15" s="30">
        <f t="shared" si="1"/>
        <v>822</v>
      </c>
      <c r="AA15" s="30">
        <f t="shared" si="2"/>
        <v>66</v>
      </c>
    </row>
    <row r="16" spans="1:27" ht="20.25">
      <c r="A16" s="61">
        <v>11</v>
      </c>
      <c r="B16" s="62" t="s">
        <v>170</v>
      </c>
      <c r="C16" s="63">
        <v>1179</v>
      </c>
      <c r="D16" s="63">
        <v>1121</v>
      </c>
      <c r="E16" s="64">
        <v>9</v>
      </c>
      <c r="F16" s="65">
        <v>5</v>
      </c>
      <c r="G16" s="33">
        <v>0</v>
      </c>
      <c r="H16" s="65">
        <v>0</v>
      </c>
      <c r="I16" s="64">
        <v>9</v>
      </c>
      <c r="J16" s="65">
        <v>5</v>
      </c>
      <c r="K16" s="33">
        <v>0</v>
      </c>
      <c r="L16" s="65">
        <v>0</v>
      </c>
      <c r="M16" s="64">
        <v>15</v>
      </c>
      <c r="N16" s="30">
        <v>7</v>
      </c>
      <c r="O16" s="33">
        <v>7</v>
      </c>
      <c r="P16" s="60">
        <v>3</v>
      </c>
      <c r="Q16" s="64">
        <v>15</v>
      </c>
      <c r="R16" s="60">
        <v>5</v>
      </c>
      <c r="S16" s="33">
        <v>0</v>
      </c>
      <c r="T16" s="30">
        <v>0</v>
      </c>
      <c r="U16" s="64">
        <v>15</v>
      </c>
      <c r="V16" s="66">
        <v>6</v>
      </c>
      <c r="W16" s="67">
        <v>15</v>
      </c>
      <c r="X16" s="37">
        <v>3</v>
      </c>
      <c r="Y16" s="69">
        <f t="shared" si="0"/>
        <v>1264</v>
      </c>
      <c r="Z16" s="30">
        <f t="shared" si="1"/>
        <v>1155</v>
      </c>
      <c r="AA16" s="30">
        <f t="shared" si="2"/>
        <v>92</v>
      </c>
    </row>
    <row r="17" spans="1:27" ht="20.25">
      <c r="A17" s="61">
        <v>12</v>
      </c>
      <c r="B17" s="62" t="s">
        <v>186</v>
      </c>
      <c r="C17" s="63">
        <v>1179</v>
      </c>
      <c r="D17" s="63">
        <v>782</v>
      </c>
      <c r="E17" s="64">
        <v>9</v>
      </c>
      <c r="F17" s="65">
        <v>1</v>
      </c>
      <c r="G17" s="33">
        <v>0</v>
      </c>
      <c r="H17" s="65">
        <v>0</v>
      </c>
      <c r="I17" s="64">
        <v>9</v>
      </c>
      <c r="J17" s="65">
        <v>1</v>
      </c>
      <c r="K17" s="33">
        <v>0</v>
      </c>
      <c r="L17" s="65">
        <v>0</v>
      </c>
      <c r="M17" s="64">
        <v>15</v>
      </c>
      <c r="N17" s="30">
        <v>1</v>
      </c>
      <c r="O17" s="33">
        <v>7</v>
      </c>
      <c r="P17" s="60">
        <v>0</v>
      </c>
      <c r="Q17" s="64">
        <v>15</v>
      </c>
      <c r="R17" s="60">
        <v>1</v>
      </c>
      <c r="S17" s="33">
        <v>0</v>
      </c>
      <c r="T17" s="30">
        <v>0</v>
      </c>
      <c r="U17" s="64">
        <v>15</v>
      </c>
      <c r="V17" s="66">
        <v>1</v>
      </c>
      <c r="W17" s="67">
        <v>15</v>
      </c>
      <c r="X17" s="37">
        <v>1</v>
      </c>
      <c r="Y17" s="69">
        <f t="shared" si="0"/>
        <v>1264</v>
      </c>
      <c r="Z17" s="30">
        <f t="shared" si="1"/>
        <v>788</v>
      </c>
      <c r="AA17" s="30">
        <f t="shared" si="2"/>
        <v>63</v>
      </c>
    </row>
    <row r="18" spans="1:27" ht="20.25">
      <c r="A18" s="61">
        <v>13</v>
      </c>
      <c r="B18" s="62" t="s">
        <v>171</v>
      </c>
      <c r="C18" s="63">
        <v>1179</v>
      </c>
      <c r="D18" s="63">
        <v>708</v>
      </c>
      <c r="E18" s="64">
        <v>9</v>
      </c>
      <c r="F18" s="65">
        <v>1</v>
      </c>
      <c r="G18" s="33">
        <v>0</v>
      </c>
      <c r="H18" s="65">
        <v>0</v>
      </c>
      <c r="I18" s="64">
        <v>9</v>
      </c>
      <c r="J18" s="65">
        <v>1</v>
      </c>
      <c r="K18" s="33">
        <v>0</v>
      </c>
      <c r="L18" s="65">
        <v>0</v>
      </c>
      <c r="M18" s="64">
        <v>15</v>
      </c>
      <c r="N18" s="30">
        <v>3</v>
      </c>
      <c r="O18" s="33">
        <v>7</v>
      </c>
      <c r="P18" s="60">
        <v>1</v>
      </c>
      <c r="Q18" s="64">
        <v>15</v>
      </c>
      <c r="R18" s="68">
        <v>1</v>
      </c>
      <c r="S18" s="33">
        <v>0</v>
      </c>
      <c r="T18" s="30">
        <v>0</v>
      </c>
      <c r="U18" s="64">
        <v>15</v>
      </c>
      <c r="V18" s="66">
        <v>2</v>
      </c>
      <c r="W18" s="67">
        <v>15</v>
      </c>
      <c r="X18" s="37">
        <v>1</v>
      </c>
      <c r="Y18" s="69">
        <f t="shared" si="0"/>
        <v>1264</v>
      </c>
      <c r="Z18" s="30">
        <f t="shared" si="1"/>
        <v>718</v>
      </c>
      <c r="AA18" s="30">
        <f t="shared" si="2"/>
        <v>57</v>
      </c>
    </row>
    <row r="19" spans="1:27" ht="20.25">
      <c r="A19" s="61">
        <v>14</v>
      </c>
      <c r="B19" s="62" t="s">
        <v>178</v>
      </c>
      <c r="C19" s="63">
        <v>1179</v>
      </c>
      <c r="D19" s="63">
        <v>698</v>
      </c>
      <c r="E19" s="64">
        <v>9</v>
      </c>
      <c r="F19" s="65">
        <v>1</v>
      </c>
      <c r="G19" s="33">
        <v>0</v>
      </c>
      <c r="H19" s="65">
        <v>0</v>
      </c>
      <c r="I19" s="64">
        <v>9</v>
      </c>
      <c r="J19" s="65">
        <v>1</v>
      </c>
      <c r="K19" s="33">
        <v>0</v>
      </c>
      <c r="L19" s="65">
        <v>0</v>
      </c>
      <c r="M19" s="64">
        <v>15</v>
      </c>
      <c r="N19" s="30">
        <v>3</v>
      </c>
      <c r="O19" s="33">
        <v>7</v>
      </c>
      <c r="P19" s="60">
        <v>1</v>
      </c>
      <c r="Q19" s="64">
        <v>15</v>
      </c>
      <c r="R19" s="60">
        <v>1</v>
      </c>
      <c r="S19" s="33">
        <v>0</v>
      </c>
      <c r="T19" s="30">
        <v>0</v>
      </c>
      <c r="U19" s="64">
        <v>15</v>
      </c>
      <c r="V19" s="66">
        <v>1</v>
      </c>
      <c r="W19" s="67">
        <v>15</v>
      </c>
      <c r="X19" s="37">
        <v>0</v>
      </c>
      <c r="Y19" s="69">
        <f t="shared" si="0"/>
        <v>1264</v>
      </c>
      <c r="Z19" s="30">
        <f t="shared" si="1"/>
        <v>706</v>
      </c>
      <c r="AA19" s="30">
        <f t="shared" si="2"/>
        <v>56</v>
      </c>
    </row>
    <row r="20" spans="1:27" ht="20.25">
      <c r="A20" s="61">
        <v>15</v>
      </c>
      <c r="B20" s="62" t="s">
        <v>172</v>
      </c>
      <c r="C20" s="63">
        <v>1179</v>
      </c>
      <c r="D20" s="63">
        <v>975</v>
      </c>
      <c r="E20" s="64">
        <v>9</v>
      </c>
      <c r="F20" s="65">
        <v>1</v>
      </c>
      <c r="G20" s="33">
        <v>0</v>
      </c>
      <c r="H20" s="65">
        <v>0</v>
      </c>
      <c r="I20" s="64">
        <v>9</v>
      </c>
      <c r="J20" s="65">
        <v>1</v>
      </c>
      <c r="K20" s="33">
        <v>0</v>
      </c>
      <c r="L20" s="65">
        <v>0</v>
      </c>
      <c r="M20" s="64">
        <v>15</v>
      </c>
      <c r="N20" s="30">
        <v>2</v>
      </c>
      <c r="O20" s="33">
        <v>7</v>
      </c>
      <c r="P20" s="60">
        <v>1</v>
      </c>
      <c r="Q20" s="64">
        <v>15</v>
      </c>
      <c r="R20" s="60">
        <v>0</v>
      </c>
      <c r="S20" s="33">
        <v>0</v>
      </c>
      <c r="T20" s="30">
        <v>0</v>
      </c>
      <c r="U20" s="64">
        <v>15</v>
      </c>
      <c r="V20" s="66">
        <v>1</v>
      </c>
      <c r="W20" s="67">
        <v>15</v>
      </c>
      <c r="X20" s="37">
        <v>0</v>
      </c>
      <c r="Y20" s="69">
        <f t="shared" si="0"/>
        <v>1264</v>
      </c>
      <c r="Z20" s="30">
        <f t="shared" si="1"/>
        <v>981</v>
      </c>
      <c r="AA20" s="30">
        <f t="shared" si="2"/>
        <v>78</v>
      </c>
    </row>
    <row r="21" spans="1:27" ht="20.25">
      <c r="A21" s="61">
        <v>16</v>
      </c>
      <c r="B21" s="62" t="s">
        <v>173</v>
      </c>
      <c r="C21" s="63">
        <v>1181</v>
      </c>
      <c r="D21" s="63">
        <v>824</v>
      </c>
      <c r="E21" s="64">
        <v>9</v>
      </c>
      <c r="F21" s="65">
        <v>4</v>
      </c>
      <c r="G21" s="33">
        <v>0</v>
      </c>
      <c r="H21" s="65">
        <v>0</v>
      </c>
      <c r="I21" s="64">
        <v>9</v>
      </c>
      <c r="J21" s="65">
        <v>4</v>
      </c>
      <c r="K21" s="33">
        <v>0</v>
      </c>
      <c r="L21" s="65">
        <v>0</v>
      </c>
      <c r="M21" s="64">
        <v>15</v>
      </c>
      <c r="N21" s="30">
        <v>1</v>
      </c>
      <c r="O21" s="33">
        <v>8</v>
      </c>
      <c r="P21" s="60">
        <v>1</v>
      </c>
      <c r="Q21" s="64">
        <v>15</v>
      </c>
      <c r="R21" s="60">
        <v>0</v>
      </c>
      <c r="S21" s="33">
        <v>0</v>
      </c>
      <c r="T21" s="30">
        <v>0</v>
      </c>
      <c r="U21" s="64">
        <v>15</v>
      </c>
      <c r="V21" s="66">
        <v>2</v>
      </c>
      <c r="W21" s="67">
        <v>15</v>
      </c>
      <c r="X21" s="37">
        <v>0</v>
      </c>
      <c r="Y21" s="69">
        <f t="shared" si="0"/>
        <v>1267</v>
      </c>
      <c r="Z21" s="30">
        <f t="shared" si="1"/>
        <v>836</v>
      </c>
      <c r="AA21" s="30">
        <f t="shared" si="2"/>
        <v>66</v>
      </c>
    </row>
    <row r="22" spans="1:27" ht="20.25">
      <c r="A22" s="61">
        <v>17</v>
      </c>
      <c r="B22" s="62" t="s">
        <v>174</v>
      </c>
      <c r="C22" s="63">
        <v>1181</v>
      </c>
      <c r="D22" s="63">
        <v>1084</v>
      </c>
      <c r="E22" s="64">
        <v>9</v>
      </c>
      <c r="F22" s="65">
        <v>7</v>
      </c>
      <c r="G22" s="33">
        <v>0</v>
      </c>
      <c r="H22" s="65">
        <v>0</v>
      </c>
      <c r="I22" s="64">
        <v>9</v>
      </c>
      <c r="J22" s="65">
        <v>7</v>
      </c>
      <c r="K22" s="33">
        <v>0</v>
      </c>
      <c r="L22" s="65">
        <v>0</v>
      </c>
      <c r="M22" s="64">
        <v>15</v>
      </c>
      <c r="N22" s="30">
        <v>5</v>
      </c>
      <c r="O22" s="33">
        <v>8</v>
      </c>
      <c r="P22" s="60">
        <v>3</v>
      </c>
      <c r="Q22" s="64">
        <v>15</v>
      </c>
      <c r="R22" s="60">
        <v>6</v>
      </c>
      <c r="S22" s="33">
        <v>0</v>
      </c>
      <c r="T22" s="30">
        <v>0</v>
      </c>
      <c r="U22" s="64">
        <v>15</v>
      </c>
      <c r="V22" s="66">
        <v>6</v>
      </c>
      <c r="W22" s="67">
        <v>15</v>
      </c>
      <c r="X22" s="37">
        <v>3</v>
      </c>
      <c r="Y22" s="69">
        <f t="shared" si="0"/>
        <v>1267</v>
      </c>
      <c r="Z22" s="30">
        <f t="shared" si="1"/>
        <v>1121</v>
      </c>
      <c r="AA22" s="30">
        <f t="shared" si="2"/>
        <v>89</v>
      </c>
    </row>
    <row r="23" spans="1:27" ht="20.25">
      <c r="A23" s="61">
        <v>18</v>
      </c>
      <c r="B23" s="62" t="s">
        <v>175</v>
      </c>
      <c r="C23" s="63">
        <v>1181</v>
      </c>
      <c r="D23" s="63">
        <v>604</v>
      </c>
      <c r="E23" s="64">
        <v>9</v>
      </c>
      <c r="F23" s="65">
        <v>3</v>
      </c>
      <c r="G23" s="33">
        <v>0</v>
      </c>
      <c r="H23" s="65">
        <v>0</v>
      </c>
      <c r="I23" s="64">
        <v>9</v>
      </c>
      <c r="J23" s="65">
        <v>3</v>
      </c>
      <c r="K23" s="33">
        <v>0</v>
      </c>
      <c r="L23" s="65">
        <v>0</v>
      </c>
      <c r="M23" s="64">
        <v>15</v>
      </c>
      <c r="N23" s="30">
        <v>2</v>
      </c>
      <c r="O23" s="33">
        <v>8</v>
      </c>
      <c r="P23" s="60">
        <v>0</v>
      </c>
      <c r="Q23" s="64">
        <v>15</v>
      </c>
      <c r="R23" s="60">
        <v>0</v>
      </c>
      <c r="S23" s="33">
        <v>0</v>
      </c>
      <c r="T23" s="30">
        <v>0</v>
      </c>
      <c r="U23" s="64">
        <v>15</v>
      </c>
      <c r="V23" s="66">
        <v>2</v>
      </c>
      <c r="W23" s="67">
        <v>15</v>
      </c>
      <c r="X23" s="37">
        <v>1</v>
      </c>
      <c r="Y23" s="69">
        <f t="shared" si="0"/>
        <v>1267</v>
      </c>
      <c r="Z23" s="30">
        <f t="shared" si="1"/>
        <v>615</v>
      </c>
      <c r="AA23" s="30">
        <f t="shared" si="2"/>
        <v>49</v>
      </c>
    </row>
    <row r="24" spans="1:27" ht="20.25">
      <c r="A24" s="61">
        <v>19</v>
      </c>
      <c r="B24" s="62" t="s">
        <v>176</v>
      </c>
      <c r="C24" s="63">
        <v>1181</v>
      </c>
      <c r="D24" s="63">
        <v>703</v>
      </c>
      <c r="E24" s="64">
        <v>9</v>
      </c>
      <c r="F24" s="65">
        <v>1</v>
      </c>
      <c r="G24" s="33">
        <v>0</v>
      </c>
      <c r="H24" s="65">
        <v>0</v>
      </c>
      <c r="I24" s="64">
        <v>9</v>
      </c>
      <c r="J24" s="65">
        <v>1</v>
      </c>
      <c r="K24" s="33">
        <v>0</v>
      </c>
      <c r="L24" s="65">
        <v>0</v>
      </c>
      <c r="M24" s="64">
        <v>15</v>
      </c>
      <c r="N24" s="30">
        <v>2</v>
      </c>
      <c r="O24" s="33">
        <v>8</v>
      </c>
      <c r="P24" s="60">
        <v>1</v>
      </c>
      <c r="Q24" s="64">
        <v>15</v>
      </c>
      <c r="R24" s="60">
        <v>0</v>
      </c>
      <c r="S24" s="33">
        <v>0</v>
      </c>
      <c r="T24" s="30">
        <v>0</v>
      </c>
      <c r="U24" s="64">
        <v>15</v>
      </c>
      <c r="V24" s="66">
        <v>2</v>
      </c>
      <c r="W24" s="67">
        <v>15</v>
      </c>
      <c r="X24" s="37">
        <v>1</v>
      </c>
      <c r="Y24" s="69">
        <f t="shared" si="0"/>
        <v>1267</v>
      </c>
      <c r="Z24" s="30">
        <f t="shared" si="1"/>
        <v>711</v>
      </c>
      <c r="AA24" s="30">
        <f t="shared" si="2"/>
        <v>57</v>
      </c>
    </row>
    <row r="25" spans="1:27" ht="20.25">
      <c r="A25" s="61">
        <v>20</v>
      </c>
      <c r="B25" s="62" t="s">
        <v>177</v>
      </c>
      <c r="C25" s="63">
        <v>1181</v>
      </c>
      <c r="D25" s="63">
        <v>754</v>
      </c>
      <c r="E25" s="64">
        <v>9</v>
      </c>
      <c r="F25" s="65">
        <v>1</v>
      </c>
      <c r="G25" s="33">
        <v>0</v>
      </c>
      <c r="H25" s="65">
        <v>0</v>
      </c>
      <c r="I25" s="64">
        <v>9</v>
      </c>
      <c r="J25" s="65">
        <v>1</v>
      </c>
      <c r="K25" s="33">
        <v>0</v>
      </c>
      <c r="L25" s="65">
        <v>0</v>
      </c>
      <c r="M25" s="64">
        <v>15</v>
      </c>
      <c r="N25" s="30">
        <v>2</v>
      </c>
      <c r="O25" s="33">
        <v>8</v>
      </c>
      <c r="P25" s="60">
        <v>1</v>
      </c>
      <c r="Q25" s="64">
        <v>15</v>
      </c>
      <c r="R25" s="60">
        <v>0</v>
      </c>
      <c r="S25" s="33">
        <v>0</v>
      </c>
      <c r="T25" s="30">
        <v>0</v>
      </c>
      <c r="U25" s="64">
        <v>15</v>
      </c>
      <c r="V25" s="66">
        <v>2</v>
      </c>
      <c r="W25" s="67">
        <v>15</v>
      </c>
      <c r="X25" s="37">
        <v>1</v>
      </c>
      <c r="Y25" s="69">
        <f t="shared" si="0"/>
        <v>1267</v>
      </c>
      <c r="Z25" s="30">
        <f t="shared" si="1"/>
        <v>762</v>
      </c>
      <c r="AA25" s="30">
        <f t="shared" si="2"/>
        <v>61</v>
      </c>
    </row>
    <row r="26" spans="1:27" ht="20.25">
      <c r="A26" s="61">
        <v>21</v>
      </c>
      <c r="B26" s="62" t="s">
        <v>159</v>
      </c>
      <c r="C26" s="63">
        <v>1181</v>
      </c>
      <c r="D26" s="63">
        <v>968</v>
      </c>
      <c r="E26" s="64">
        <v>9</v>
      </c>
      <c r="F26" s="65">
        <v>2</v>
      </c>
      <c r="G26" s="33">
        <v>0</v>
      </c>
      <c r="H26" s="65">
        <v>0</v>
      </c>
      <c r="I26" s="64">
        <v>9</v>
      </c>
      <c r="J26" s="65">
        <v>2</v>
      </c>
      <c r="K26" s="33">
        <v>0</v>
      </c>
      <c r="L26" s="65">
        <v>0</v>
      </c>
      <c r="M26" s="64">
        <v>15</v>
      </c>
      <c r="N26" s="30">
        <v>2</v>
      </c>
      <c r="O26" s="33">
        <v>8</v>
      </c>
      <c r="P26" s="60">
        <v>2</v>
      </c>
      <c r="Q26" s="64">
        <v>15</v>
      </c>
      <c r="R26" s="60">
        <v>1</v>
      </c>
      <c r="S26" s="33">
        <v>0</v>
      </c>
      <c r="T26" s="30">
        <v>0</v>
      </c>
      <c r="U26" s="64">
        <v>15</v>
      </c>
      <c r="V26" s="66">
        <v>2</v>
      </c>
      <c r="W26" s="67">
        <v>15</v>
      </c>
      <c r="X26" s="37">
        <v>0</v>
      </c>
      <c r="Y26" s="69">
        <f t="shared" si="0"/>
        <v>1267</v>
      </c>
      <c r="Z26" s="30">
        <f t="shared" si="1"/>
        <v>979</v>
      </c>
      <c r="AA26" s="30">
        <f t="shared" si="2"/>
        <v>78</v>
      </c>
    </row>
    <row r="27" spans="1:27" ht="20.25">
      <c r="A27" s="61">
        <v>22</v>
      </c>
      <c r="B27" s="62" t="s">
        <v>160</v>
      </c>
      <c r="C27" s="63">
        <v>1181</v>
      </c>
      <c r="D27" s="63">
        <v>639</v>
      </c>
      <c r="E27" s="64">
        <v>9</v>
      </c>
      <c r="F27" s="65">
        <v>5</v>
      </c>
      <c r="G27" s="33">
        <v>0</v>
      </c>
      <c r="H27" s="65">
        <v>0</v>
      </c>
      <c r="I27" s="64">
        <v>9</v>
      </c>
      <c r="J27" s="65">
        <v>5</v>
      </c>
      <c r="K27" s="33">
        <v>0</v>
      </c>
      <c r="L27" s="65">
        <v>0</v>
      </c>
      <c r="M27" s="64">
        <v>15</v>
      </c>
      <c r="N27" s="30">
        <v>5</v>
      </c>
      <c r="O27" s="33">
        <v>8</v>
      </c>
      <c r="P27" s="60">
        <v>3</v>
      </c>
      <c r="Q27" s="64">
        <v>15</v>
      </c>
      <c r="R27" s="60">
        <v>5</v>
      </c>
      <c r="S27" s="33">
        <v>0</v>
      </c>
      <c r="T27" s="30">
        <v>0</v>
      </c>
      <c r="U27" s="64">
        <v>15</v>
      </c>
      <c r="V27" s="66">
        <v>5</v>
      </c>
      <c r="W27" s="67">
        <v>15</v>
      </c>
      <c r="X27" s="37">
        <v>2</v>
      </c>
      <c r="Y27" s="69">
        <f t="shared" si="0"/>
        <v>1267</v>
      </c>
      <c r="Z27" s="30">
        <f t="shared" si="1"/>
        <v>669</v>
      </c>
      <c r="AA27" s="30">
        <f t="shared" si="2"/>
        <v>53</v>
      </c>
    </row>
    <row r="28" spans="1:27" ht="20.25">
      <c r="A28" s="61">
        <v>23</v>
      </c>
      <c r="B28" s="62" t="s">
        <v>179</v>
      </c>
      <c r="C28" s="63">
        <v>1181</v>
      </c>
      <c r="D28" s="63">
        <v>541</v>
      </c>
      <c r="E28" s="64">
        <v>9</v>
      </c>
      <c r="F28" s="65">
        <v>0</v>
      </c>
      <c r="G28" s="33">
        <v>0</v>
      </c>
      <c r="H28" s="65">
        <v>0</v>
      </c>
      <c r="I28" s="64">
        <v>9</v>
      </c>
      <c r="J28" s="65">
        <v>0</v>
      </c>
      <c r="K28" s="33">
        <v>0</v>
      </c>
      <c r="L28" s="65">
        <v>0</v>
      </c>
      <c r="M28" s="64">
        <v>15</v>
      </c>
      <c r="N28" s="30">
        <v>0</v>
      </c>
      <c r="O28" s="33">
        <v>8</v>
      </c>
      <c r="P28" s="60">
        <v>0</v>
      </c>
      <c r="Q28" s="64">
        <v>15</v>
      </c>
      <c r="R28" s="60">
        <v>0</v>
      </c>
      <c r="S28" s="33">
        <v>0</v>
      </c>
      <c r="T28" s="30">
        <v>0</v>
      </c>
      <c r="U28" s="64">
        <v>15</v>
      </c>
      <c r="V28" s="66">
        <v>0</v>
      </c>
      <c r="W28" s="67">
        <v>15</v>
      </c>
      <c r="X28" s="37">
        <v>0</v>
      </c>
      <c r="Y28" s="69">
        <f t="shared" si="0"/>
        <v>1267</v>
      </c>
      <c r="Z28" s="30">
        <f t="shared" si="1"/>
        <v>541</v>
      </c>
      <c r="AA28" s="30">
        <f t="shared" si="2"/>
        <v>43</v>
      </c>
    </row>
    <row r="29" spans="1:27" ht="20.25">
      <c r="A29" s="61">
        <v>24</v>
      </c>
      <c r="B29" s="62" t="s">
        <v>180</v>
      </c>
      <c r="C29" s="63">
        <v>1181</v>
      </c>
      <c r="D29" s="63">
        <v>993</v>
      </c>
      <c r="E29" s="64">
        <v>9</v>
      </c>
      <c r="F29" s="65">
        <v>7</v>
      </c>
      <c r="G29" s="33">
        <v>0</v>
      </c>
      <c r="H29" s="65">
        <v>0</v>
      </c>
      <c r="I29" s="64">
        <v>9</v>
      </c>
      <c r="J29" s="65">
        <v>7</v>
      </c>
      <c r="K29" s="33">
        <v>0</v>
      </c>
      <c r="L29" s="65">
        <v>0</v>
      </c>
      <c r="M29" s="64">
        <v>15</v>
      </c>
      <c r="N29" s="30">
        <v>7</v>
      </c>
      <c r="O29" s="33">
        <v>8</v>
      </c>
      <c r="P29" s="60">
        <v>5</v>
      </c>
      <c r="Q29" s="64">
        <v>15</v>
      </c>
      <c r="R29" s="60">
        <v>6</v>
      </c>
      <c r="S29" s="33">
        <v>0</v>
      </c>
      <c r="T29" s="30">
        <v>0</v>
      </c>
      <c r="U29" s="64">
        <v>15</v>
      </c>
      <c r="V29" s="66">
        <v>7</v>
      </c>
      <c r="W29" s="67">
        <v>15</v>
      </c>
      <c r="X29" s="37">
        <v>2</v>
      </c>
      <c r="Y29" s="69">
        <f t="shared" si="0"/>
        <v>1267</v>
      </c>
      <c r="Z29" s="30">
        <f t="shared" si="1"/>
        <v>1034</v>
      </c>
      <c r="AA29" s="30">
        <f t="shared" si="2"/>
        <v>82</v>
      </c>
    </row>
    <row r="30" spans="1:27" ht="20.25">
      <c r="A30" s="61">
        <v>25</v>
      </c>
      <c r="B30" s="62" t="s">
        <v>199</v>
      </c>
      <c r="C30" s="63">
        <v>1181</v>
      </c>
      <c r="D30" s="63">
        <v>564</v>
      </c>
      <c r="E30" s="64">
        <v>9</v>
      </c>
      <c r="F30" s="65">
        <v>0</v>
      </c>
      <c r="G30" s="33">
        <v>0</v>
      </c>
      <c r="H30" s="65">
        <v>0</v>
      </c>
      <c r="I30" s="64">
        <v>9</v>
      </c>
      <c r="J30" s="65">
        <v>0</v>
      </c>
      <c r="K30" s="33">
        <v>0</v>
      </c>
      <c r="L30" s="65">
        <v>0</v>
      </c>
      <c r="M30" s="64">
        <v>15</v>
      </c>
      <c r="N30" s="30">
        <v>1</v>
      </c>
      <c r="O30" s="33">
        <v>8</v>
      </c>
      <c r="P30" s="60">
        <v>0</v>
      </c>
      <c r="Q30" s="64">
        <v>15</v>
      </c>
      <c r="R30" s="60">
        <v>0</v>
      </c>
      <c r="S30" s="33">
        <v>0</v>
      </c>
      <c r="T30" s="30">
        <v>0</v>
      </c>
      <c r="U30" s="64">
        <v>15</v>
      </c>
      <c r="V30" s="66">
        <v>1</v>
      </c>
      <c r="W30" s="67">
        <v>15</v>
      </c>
      <c r="X30" s="37">
        <v>1</v>
      </c>
      <c r="Y30" s="69">
        <f t="shared" si="0"/>
        <v>1267</v>
      </c>
      <c r="Z30" s="30">
        <f t="shared" si="1"/>
        <v>567</v>
      </c>
      <c r="AA30" s="30">
        <f t="shared" si="2"/>
        <v>45</v>
      </c>
    </row>
    <row r="31" spans="1:27" ht="20.25">
      <c r="A31" s="61">
        <v>26</v>
      </c>
      <c r="B31" s="62" t="s">
        <v>181</v>
      </c>
      <c r="C31" s="63">
        <v>1181</v>
      </c>
      <c r="D31" s="63">
        <v>794</v>
      </c>
      <c r="E31" s="64">
        <v>9</v>
      </c>
      <c r="F31" s="65">
        <v>0</v>
      </c>
      <c r="G31" s="33">
        <v>0</v>
      </c>
      <c r="H31" s="65">
        <v>0</v>
      </c>
      <c r="I31" s="64">
        <v>9</v>
      </c>
      <c r="J31" s="65">
        <v>0</v>
      </c>
      <c r="K31" s="33">
        <v>0</v>
      </c>
      <c r="L31" s="65">
        <v>0</v>
      </c>
      <c r="M31" s="64">
        <v>15</v>
      </c>
      <c r="N31" s="30">
        <v>1</v>
      </c>
      <c r="O31" s="33">
        <v>8</v>
      </c>
      <c r="P31" s="60">
        <v>1</v>
      </c>
      <c r="Q31" s="64">
        <v>15</v>
      </c>
      <c r="R31" s="60">
        <v>0</v>
      </c>
      <c r="S31" s="33">
        <v>0</v>
      </c>
      <c r="T31" s="30">
        <v>0</v>
      </c>
      <c r="U31" s="64">
        <v>15</v>
      </c>
      <c r="V31" s="66">
        <v>1</v>
      </c>
      <c r="W31" s="67">
        <v>15</v>
      </c>
      <c r="X31" s="37">
        <v>0</v>
      </c>
      <c r="Y31" s="69">
        <f t="shared" si="0"/>
        <v>1267</v>
      </c>
      <c r="Z31" s="30">
        <f t="shared" si="1"/>
        <v>797</v>
      </c>
      <c r="AA31" s="30">
        <f t="shared" si="2"/>
        <v>63</v>
      </c>
    </row>
    <row r="32" spans="1:27" ht="20.25">
      <c r="A32" s="61">
        <v>27</v>
      </c>
      <c r="B32" s="62" t="s">
        <v>182</v>
      </c>
      <c r="C32" s="63">
        <v>1181</v>
      </c>
      <c r="D32" s="63">
        <v>601</v>
      </c>
      <c r="E32" s="64">
        <v>9</v>
      </c>
      <c r="F32" s="65">
        <v>2</v>
      </c>
      <c r="G32" s="33">
        <v>0</v>
      </c>
      <c r="H32" s="65">
        <v>0</v>
      </c>
      <c r="I32" s="64">
        <v>9</v>
      </c>
      <c r="J32" s="65">
        <v>2</v>
      </c>
      <c r="K32" s="33">
        <v>0</v>
      </c>
      <c r="L32" s="65">
        <v>0</v>
      </c>
      <c r="M32" s="64">
        <v>15</v>
      </c>
      <c r="N32" s="30">
        <v>3</v>
      </c>
      <c r="O32" s="33">
        <v>8</v>
      </c>
      <c r="P32" s="60">
        <v>2</v>
      </c>
      <c r="Q32" s="64">
        <v>15</v>
      </c>
      <c r="R32" s="60">
        <v>1</v>
      </c>
      <c r="S32" s="33">
        <v>0</v>
      </c>
      <c r="T32" s="30">
        <v>0</v>
      </c>
      <c r="U32" s="64">
        <v>15</v>
      </c>
      <c r="V32" s="66">
        <v>4</v>
      </c>
      <c r="W32" s="67">
        <v>15</v>
      </c>
      <c r="X32" s="37">
        <v>1</v>
      </c>
      <c r="Y32" s="69">
        <f t="shared" si="0"/>
        <v>1267</v>
      </c>
      <c r="Z32" s="30">
        <f t="shared" si="1"/>
        <v>616</v>
      </c>
      <c r="AA32" s="30">
        <f t="shared" si="2"/>
        <v>49</v>
      </c>
    </row>
    <row r="33" spans="1:27" ht="20.25">
      <c r="A33" s="61">
        <v>28</v>
      </c>
      <c r="B33" s="62" t="s">
        <v>183</v>
      </c>
      <c r="C33" s="63">
        <v>1181</v>
      </c>
      <c r="D33" s="63">
        <v>948</v>
      </c>
      <c r="E33" s="64">
        <v>9</v>
      </c>
      <c r="F33" s="65">
        <v>3</v>
      </c>
      <c r="G33" s="33">
        <v>0</v>
      </c>
      <c r="H33" s="65">
        <v>0</v>
      </c>
      <c r="I33" s="64">
        <v>9</v>
      </c>
      <c r="J33" s="65">
        <v>3</v>
      </c>
      <c r="K33" s="33">
        <v>0</v>
      </c>
      <c r="L33" s="65">
        <v>0</v>
      </c>
      <c r="M33" s="64">
        <v>15</v>
      </c>
      <c r="N33" s="30">
        <v>5</v>
      </c>
      <c r="O33" s="33">
        <v>8</v>
      </c>
      <c r="P33" s="60">
        <v>3</v>
      </c>
      <c r="Q33" s="64">
        <v>15</v>
      </c>
      <c r="R33" s="60">
        <v>4</v>
      </c>
      <c r="S33" s="33">
        <v>0</v>
      </c>
      <c r="T33" s="30">
        <v>0</v>
      </c>
      <c r="U33" s="64">
        <v>15</v>
      </c>
      <c r="V33" s="66">
        <v>4</v>
      </c>
      <c r="W33" s="67">
        <v>15</v>
      </c>
      <c r="X33" s="37">
        <v>2</v>
      </c>
      <c r="Y33" s="69">
        <f t="shared" si="0"/>
        <v>1267</v>
      </c>
      <c r="Z33" s="30">
        <f t="shared" si="1"/>
        <v>972</v>
      </c>
      <c r="AA33" s="30">
        <f t="shared" si="2"/>
        <v>77</v>
      </c>
    </row>
    <row r="34" spans="1:27" ht="20.25">
      <c r="A34" s="61">
        <v>29</v>
      </c>
      <c r="B34" s="62" t="s">
        <v>184</v>
      </c>
      <c r="C34" s="63">
        <v>1181</v>
      </c>
      <c r="D34" s="63">
        <v>877</v>
      </c>
      <c r="E34" s="64">
        <v>9</v>
      </c>
      <c r="F34" s="65">
        <v>5</v>
      </c>
      <c r="G34" s="33">
        <v>0</v>
      </c>
      <c r="H34" s="65">
        <v>0</v>
      </c>
      <c r="I34" s="64">
        <v>9</v>
      </c>
      <c r="J34" s="65">
        <v>5</v>
      </c>
      <c r="K34" s="33">
        <v>0</v>
      </c>
      <c r="L34" s="65">
        <v>0</v>
      </c>
      <c r="M34" s="64">
        <v>15</v>
      </c>
      <c r="N34" s="30">
        <v>6</v>
      </c>
      <c r="O34" s="33">
        <v>8</v>
      </c>
      <c r="P34" s="60">
        <v>3</v>
      </c>
      <c r="Q34" s="64">
        <v>15</v>
      </c>
      <c r="R34" s="60">
        <v>5</v>
      </c>
      <c r="S34" s="33">
        <v>0</v>
      </c>
      <c r="T34" s="30">
        <v>0</v>
      </c>
      <c r="U34" s="64">
        <v>15</v>
      </c>
      <c r="V34" s="66">
        <v>6</v>
      </c>
      <c r="W34" s="67">
        <v>15</v>
      </c>
      <c r="X34" s="37">
        <v>3</v>
      </c>
      <c r="Y34" s="69">
        <f t="shared" si="0"/>
        <v>1267</v>
      </c>
      <c r="Z34" s="30">
        <f t="shared" si="1"/>
        <v>910</v>
      </c>
      <c r="AA34" s="30">
        <f t="shared" si="2"/>
        <v>72</v>
      </c>
    </row>
    <row r="35" spans="1:27" ht="20.25">
      <c r="A35" s="61">
        <v>30</v>
      </c>
      <c r="B35" s="62" t="s">
        <v>185</v>
      </c>
      <c r="C35" s="63">
        <v>1181</v>
      </c>
      <c r="D35" s="63">
        <v>561</v>
      </c>
      <c r="E35" s="64">
        <v>9</v>
      </c>
      <c r="F35" s="65">
        <v>2</v>
      </c>
      <c r="G35" s="33">
        <v>0</v>
      </c>
      <c r="H35" s="65">
        <v>0</v>
      </c>
      <c r="I35" s="64">
        <v>9</v>
      </c>
      <c r="J35" s="65">
        <v>2</v>
      </c>
      <c r="K35" s="33">
        <v>0</v>
      </c>
      <c r="L35" s="65">
        <v>0</v>
      </c>
      <c r="M35" s="64">
        <v>15</v>
      </c>
      <c r="N35" s="30">
        <v>5</v>
      </c>
      <c r="O35" s="33">
        <v>8</v>
      </c>
      <c r="P35" s="60">
        <v>3</v>
      </c>
      <c r="Q35" s="64">
        <v>15</v>
      </c>
      <c r="R35" s="60">
        <v>2</v>
      </c>
      <c r="S35" s="33">
        <v>0</v>
      </c>
      <c r="T35" s="30">
        <v>0</v>
      </c>
      <c r="U35" s="64">
        <v>15</v>
      </c>
      <c r="V35" s="66">
        <v>3</v>
      </c>
      <c r="W35" s="67">
        <v>15</v>
      </c>
      <c r="X35" s="37">
        <v>2</v>
      </c>
      <c r="Y35" s="69">
        <f t="shared" si="0"/>
        <v>1267</v>
      </c>
      <c r="Z35" s="30">
        <f t="shared" si="1"/>
        <v>580</v>
      </c>
      <c r="AA35" s="30">
        <f t="shared" si="2"/>
        <v>46</v>
      </c>
    </row>
    <row r="36" spans="1:27" ht="20.25">
      <c r="A36" s="15"/>
      <c r="B36" s="16"/>
      <c r="C36" s="16"/>
      <c r="D36" s="16"/>
      <c r="E36" s="16"/>
      <c r="F36" s="16"/>
      <c r="G36" s="16"/>
      <c r="H36" s="16"/>
      <c r="I36" s="16"/>
      <c r="J36" s="24"/>
      <c r="K36" s="16"/>
      <c r="L36" s="16"/>
      <c r="M36" s="15"/>
      <c r="N36" s="15"/>
      <c r="O36" s="15"/>
      <c r="P36" s="21"/>
      <c r="Q36" s="15"/>
      <c r="R36" s="15"/>
      <c r="S36" s="15"/>
      <c r="T36" s="15"/>
      <c r="U36" s="15"/>
      <c r="V36" s="15"/>
      <c r="W36" s="15"/>
      <c r="X36" s="71"/>
      <c r="Y36" s="72"/>
      <c r="Z36" s="72"/>
      <c r="AA36" s="72"/>
    </row>
    <row r="37" spans="1:27" ht="20.25" hidden="1">
      <c r="A37" s="17"/>
      <c r="B37" s="18"/>
      <c r="C37" s="18"/>
      <c r="D37" s="18"/>
      <c r="E37" s="16"/>
      <c r="F37" s="16"/>
      <c r="G37" s="16"/>
      <c r="H37" s="16"/>
      <c r="I37" s="16"/>
      <c r="J37" s="24"/>
      <c r="K37" s="16"/>
      <c r="L37" s="16"/>
      <c r="M37" s="15"/>
      <c r="N37" s="15"/>
      <c r="O37" s="15"/>
      <c r="P37" s="21"/>
      <c r="Q37" s="15"/>
      <c r="R37" s="15"/>
      <c r="S37" s="15"/>
      <c r="T37" s="15"/>
      <c r="U37" s="15"/>
      <c r="V37" s="15"/>
      <c r="W37" s="15"/>
      <c r="X37" s="83" t="s">
        <v>193</v>
      </c>
      <c r="Y37" s="83"/>
      <c r="Z37" s="83"/>
      <c r="AA37" s="70">
        <f>COUNTIF(AA6:AA35,"&gt;74")</f>
        <v>9</v>
      </c>
    </row>
    <row r="38" spans="1:27" ht="20.25" hidden="1">
      <c r="A38" s="17"/>
      <c r="B38" s="18"/>
      <c r="C38" s="18"/>
      <c r="D38" s="18"/>
      <c r="E38" s="16"/>
      <c r="F38" s="16"/>
      <c r="G38" s="16"/>
      <c r="H38" s="16"/>
      <c r="I38" s="16"/>
      <c r="J38" s="24"/>
      <c r="K38" s="16"/>
      <c r="L38" s="16"/>
      <c r="M38" s="15"/>
      <c r="N38" s="15"/>
      <c r="O38" s="15"/>
      <c r="P38" s="21"/>
      <c r="Q38" s="15"/>
      <c r="R38" s="15"/>
      <c r="S38" s="15"/>
      <c r="T38" s="15"/>
      <c r="U38" s="15"/>
      <c r="V38" s="15"/>
      <c r="W38" s="15"/>
      <c r="X38" s="71"/>
      <c r="Y38" s="72"/>
      <c r="Z38" s="72"/>
      <c r="AA38" s="72"/>
    </row>
    <row r="39" spans="1:27" ht="20.25">
      <c r="A39" s="17"/>
      <c r="B39" s="18"/>
      <c r="C39" s="18"/>
      <c r="D39" s="18"/>
      <c r="E39" s="16"/>
      <c r="F39" s="16"/>
      <c r="G39" s="16"/>
      <c r="H39" s="16"/>
      <c r="I39" s="16"/>
      <c r="J39" s="24"/>
      <c r="K39" s="16"/>
      <c r="L39" s="16"/>
      <c r="M39" s="15"/>
      <c r="N39" s="15"/>
      <c r="O39" s="15"/>
      <c r="P39" s="21"/>
      <c r="Q39" s="15"/>
      <c r="R39" s="15"/>
      <c r="S39" s="15"/>
      <c r="T39" s="15"/>
      <c r="U39" s="15"/>
      <c r="V39" s="15"/>
      <c r="W39" s="15"/>
      <c r="X39" s="83" t="s">
        <v>193</v>
      </c>
      <c r="Y39" s="83"/>
      <c r="Z39" s="83"/>
      <c r="AA39" s="70">
        <f>COUNTIF(AA6:AA35,"&gt;74")</f>
        <v>9</v>
      </c>
    </row>
    <row r="40" spans="1:27" ht="20.25">
      <c r="A40" s="15"/>
      <c r="B40" s="16"/>
      <c r="C40" s="16"/>
      <c r="D40" s="16"/>
      <c r="E40" s="16"/>
      <c r="F40" s="16"/>
      <c r="G40" s="16"/>
      <c r="H40" s="16"/>
      <c r="I40" s="16"/>
      <c r="J40" s="24"/>
      <c r="K40" s="16"/>
      <c r="L40" s="16"/>
      <c r="M40" s="15"/>
      <c r="N40" s="15"/>
      <c r="O40" s="15"/>
      <c r="P40" s="21"/>
      <c r="Q40" s="15"/>
      <c r="R40" s="15"/>
      <c r="S40" s="15"/>
      <c r="T40" s="15"/>
      <c r="U40" s="15"/>
      <c r="V40" s="15"/>
      <c r="W40" s="15"/>
      <c r="X40" s="83" t="s">
        <v>202</v>
      </c>
      <c r="Y40" s="83"/>
      <c r="Z40" s="83"/>
      <c r="AA40" s="70">
        <f>COUNTIFS(AA6:AA35,"&gt;70",AA6:AA35,"&lt;75")</f>
        <v>2</v>
      </c>
    </row>
    <row r="41" spans="1:27" ht="20.25">
      <c r="A41" s="15"/>
      <c r="B41" s="16"/>
      <c r="C41" s="16"/>
      <c r="D41" s="16"/>
      <c r="E41" s="16"/>
      <c r="F41" s="16"/>
      <c r="G41" s="16"/>
      <c r="H41" s="16"/>
      <c r="I41" s="16"/>
      <c r="J41" s="24"/>
      <c r="K41" s="16"/>
      <c r="L41" s="16"/>
      <c r="M41" s="15"/>
      <c r="N41" s="15"/>
      <c r="O41" s="15"/>
      <c r="P41" s="21"/>
      <c r="Q41" s="15"/>
      <c r="R41" s="15"/>
      <c r="S41" s="15"/>
      <c r="T41" s="15"/>
      <c r="U41" s="15"/>
      <c r="V41" s="15"/>
      <c r="W41" s="15"/>
      <c r="X41" s="83" t="s">
        <v>203</v>
      </c>
      <c r="Y41" s="83"/>
      <c r="Z41" s="83"/>
      <c r="AA41" s="70">
        <f>COUNTIFS(AA6:AA35,"&gt;60",AA6:AA35,"&lt;71")</f>
        <v>7</v>
      </c>
    </row>
    <row r="42" spans="1:27" ht="20.25">
      <c r="A42" s="15"/>
      <c r="B42" s="16"/>
      <c r="C42" s="16"/>
      <c r="D42" s="16"/>
      <c r="E42" s="16"/>
      <c r="F42" s="16"/>
      <c r="G42" s="16"/>
      <c r="H42" s="16"/>
      <c r="I42" s="16"/>
      <c r="J42" s="24"/>
      <c r="K42" s="16"/>
      <c r="L42" s="16"/>
      <c r="M42" s="15"/>
      <c r="N42" s="15"/>
      <c r="O42" s="15"/>
      <c r="P42" s="21"/>
      <c r="Q42" s="15"/>
      <c r="R42" s="15"/>
      <c r="S42" s="15"/>
      <c r="T42" s="15"/>
      <c r="U42" s="15"/>
      <c r="V42" s="15"/>
      <c r="W42" s="15"/>
      <c r="X42" s="45"/>
      <c r="Y42" s="27"/>
      <c r="Z42" s="27" t="s">
        <v>204</v>
      </c>
      <c r="AA42" s="70">
        <f>COUNTIFS(AA6:AA35,"&gt;50",AA6:AA35,"&lt;61")</f>
        <v>7</v>
      </c>
    </row>
    <row r="43" spans="1:27" ht="20.25">
      <c r="A43" s="15"/>
      <c r="B43" s="16"/>
      <c r="C43" s="16"/>
      <c r="D43" s="16"/>
      <c r="E43" s="16"/>
      <c r="F43" s="16"/>
      <c r="G43" s="16"/>
      <c r="H43" s="16"/>
      <c r="I43" s="16"/>
      <c r="J43" s="24"/>
      <c r="K43" s="16"/>
      <c r="L43" s="16"/>
      <c r="M43" s="15"/>
      <c r="N43" s="15"/>
      <c r="O43" s="15"/>
      <c r="P43" s="21"/>
      <c r="Q43" s="15"/>
      <c r="R43" s="15"/>
      <c r="S43" s="15"/>
      <c r="T43" s="15"/>
      <c r="U43" s="15"/>
      <c r="V43" s="15"/>
      <c r="W43" s="15"/>
      <c r="X43" s="45"/>
      <c r="Y43" s="27"/>
      <c r="Z43" s="27" t="s">
        <v>205</v>
      </c>
      <c r="AA43" s="70">
        <f>COUNTIFS(AA6:AA35,"&gt;40",AA6:AA35,"&lt;51")</f>
        <v>5</v>
      </c>
    </row>
    <row r="44" spans="1:27" ht="20.25">
      <c r="A44" s="15"/>
      <c r="B44" s="16"/>
      <c r="C44" s="16"/>
      <c r="D44" s="16"/>
      <c r="E44" s="16"/>
      <c r="F44" s="16"/>
      <c r="G44" s="16"/>
      <c r="H44" s="16"/>
      <c r="I44" s="16"/>
      <c r="J44" s="24"/>
      <c r="K44" s="16"/>
      <c r="L44" s="16"/>
      <c r="M44" s="15"/>
      <c r="N44" s="15"/>
      <c r="O44" s="15"/>
      <c r="P44" s="21"/>
      <c r="Q44" s="15"/>
      <c r="R44" s="15"/>
      <c r="S44" s="15"/>
      <c r="T44" s="15"/>
      <c r="U44" s="15"/>
      <c r="V44" s="15"/>
      <c r="W44" s="15"/>
      <c r="X44" s="45"/>
      <c r="Y44" s="27"/>
      <c r="Z44" s="27" t="s">
        <v>206</v>
      </c>
      <c r="AA44" s="70">
        <f>COUNTIFS(AA6:AA35,"&gt;30",AA6:AA35,"&lt;41")</f>
        <v>0</v>
      </c>
    </row>
    <row r="45" spans="1:27" ht="20.25">
      <c r="A45" s="15"/>
      <c r="B45" s="16"/>
      <c r="C45" s="16"/>
      <c r="D45" s="16"/>
      <c r="E45" s="16"/>
      <c r="F45" s="16"/>
      <c r="G45" s="16"/>
      <c r="H45" s="16"/>
      <c r="I45" s="16"/>
      <c r="J45" s="24"/>
      <c r="K45" s="16"/>
      <c r="L45" s="16"/>
      <c r="M45" s="15"/>
      <c r="N45" s="15"/>
      <c r="O45" s="15"/>
      <c r="P45" s="21"/>
      <c r="Q45" s="15"/>
      <c r="R45" s="15"/>
      <c r="S45" s="15"/>
      <c r="T45" s="15"/>
      <c r="U45" s="15"/>
      <c r="V45" s="15"/>
      <c r="W45" s="15"/>
      <c r="X45" s="45"/>
      <c r="Y45" s="27"/>
      <c r="Z45" s="27" t="s">
        <v>207</v>
      </c>
      <c r="AA45" s="70">
        <f>COUNTIFS(AA6:AA35,"&gt;20",AA6:AA35,"&lt;31")</f>
        <v>0</v>
      </c>
    </row>
    <row r="46" spans="1:27" ht="20.25">
      <c r="A46" s="15"/>
      <c r="B46" s="16"/>
      <c r="C46" s="16"/>
      <c r="D46" s="16"/>
      <c r="E46" s="16"/>
      <c r="F46" s="16"/>
      <c r="G46" s="16"/>
      <c r="H46" s="16"/>
      <c r="I46" s="16"/>
      <c r="J46" s="24"/>
      <c r="K46" s="16"/>
      <c r="L46" s="16"/>
      <c r="M46" s="15"/>
      <c r="N46" s="15"/>
      <c r="O46" s="15"/>
      <c r="P46" s="21"/>
      <c r="Q46" s="15"/>
      <c r="R46" s="15"/>
      <c r="S46" s="15"/>
      <c r="T46" s="15"/>
      <c r="U46" s="15"/>
      <c r="V46" s="15"/>
      <c r="W46" s="15"/>
      <c r="X46" s="45"/>
      <c r="Y46" s="27"/>
      <c r="Z46" s="27" t="s">
        <v>200</v>
      </c>
      <c r="AA46" s="70">
        <f>COUNTIFS(AA6:AA35,"&gt;10",AA6:AA35,"&lt;21")</f>
        <v>0</v>
      </c>
    </row>
    <row r="47" spans="1:27" ht="20.25">
      <c r="A47" s="15"/>
      <c r="B47" s="16"/>
      <c r="C47" s="16"/>
      <c r="D47" s="16"/>
      <c r="E47" s="16"/>
      <c r="F47" s="16"/>
      <c r="G47" s="16"/>
      <c r="H47" s="16"/>
      <c r="I47" s="16"/>
      <c r="J47" s="24"/>
      <c r="K47" s="16"/>
      <c r="L47" s="16"/>
      <c r="M47" s="15"/>
      <c r="N47" s="15"/>
      <c r="O47" s="15"/>
      <c r="P47" s="21"/>
      <c r="Q47" s="15"/>
      <c r="R47" s="15"/>
      <c r="S47" s="15"/>
      <c r="T47" s="15"/>
      <c r="U47" s="15"/>
      <c r="V47" s="15"/>
      <c r="W47" s="15"/>
      <c r="X47" s="45"/>
      <c r="Y47" s="27"/>
      <c r="Z47" s="27" t="s">
        <v>201</v>
      </c>
      <c r="AA47" s="70">
        <f>COUNTIFS(AA6:AA35,"&gt;0",AA6:AA35,"&lt;11")</f>
        <v>0</v>
      </c>
    </row>
    <row r="48" spans="1:27" ht="20.25">
      <c r="A48" s="15"/>
      <c r="B48" s="16"/>
      <c r="C48" s="16"/>
      <c r="D48" s="16"/>
      <c r="E48" s="16"/>
      <c r="F48" s="16"/>
      <c r="G48" s="16"/>
      <c r="H48" s="16"/>
      <c r="I48" s="16"/>
      <c r="J48" s="24"/>
      <c r="K48" s="16"/>
      <c r="L48" s="16"/>
      <c r="M48" s="15"/>
      <c r="N48" s="15"/>
      <c r="O48" s="15"/>
      <c r="P48" s="21"/>
      <c r="Q48" s="15"/>
      <c r="R48" s="15"/>
      <c r="S48" s="15"/>
      <c r="T48" s="15"/>
      <c r="U48" s="15"/>
      <c r="V48" s="15"/>
      <c r="W48" s="15"/>
      <c r="X48" s="45"/>
      <c r="Y48" s="27"/>
      <c r="Z48" s="27">
        <v>0</v>
      </c>
      <c r="AA48" s="70">
        <f>COUNTIF(AA6:AA35,"&lt;1")</f>
        <v>0</v>
      </c>
    </row>
    <row r="49" spans="24:27" ht="21">
      <c r="X49" s="29"/>
      <c r="Y49" s="28"/>
      <c r="Z49" s="28"/>
      <c r="AA49" s="28"/>
    </row>
  </sheetData>
  <sortState ref="B7:Y36">
    <sortCondition ref="B7"/>
  </sortState>
  <mergeCells count="22">
    <mergeCell ref="X39:Z39"/>
    <mergeCell ref="X40:Z40"/>
    <mergeCell ref="X41:Z41"/>
    <mergeCell ref="A1:X1"/>
    <mergeCell ref="A2:X2"/>
    <mergeCell ref="A3:X3"/>
    <mergeCell ref="X37:Z37"/>
    <mergeCell ref="Q4:T4"/>
    <mergeCell ref="U4:X4"/>
    <mergeCell ref="A4:A5"/>
    <mergeCell ref="B4:B5"/>
    <mergeCell ref="Y4:Y5"/>
    <mergeCell ref="Z4:Z5"/>
    <mergeCell ref="M4:P4"/>
    <mergeCell ref="Y1:AA1"/>
    <mergeCell ref="Y2:AA2"/>
    <mergeCell ref="Y3:AA3"/>
    <mergeCell ref="AA4:AA5"/>
    <mergeCell ref="C4:C5"/>
    <mergeCell ref="D4:D5"/>
    <mergeCell ref="I4:L4"/>
    <mergeCell ref="E4:H4"/>
  </mergeCells>
  <pageMargins left="0.26" right="0.24" top="0.27" bottom="0.18" header="0.23" footer="0.16"/>
  <pageSetup scale="59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75"/>
  <sheetViews>
    <sheetView view="pageBreakPreview" zoomScale="60" workbookViewId="0">
      <selection activeCell="F16" sqref="F16"/>
    </sheetView>
  </sheetViews>
  <sheetFormatPr defaultColWidth="9.140625" defaultRowHeight="15.75"/>
  <cols>
    <col min="1" max="1" width="8.7109375" style="44" bestFit="1" customWidth="1"/>
    <col min="2" max="2" width="32.5703125" style="44" bestFit="1" customWidth="1"/>
    <col min="3" max="4" width="24.7109375" style="55" customWidth="1"/>
    <col min="5" max="20" width="5.7109375" style="44" customWidth="1"/>
    <col min="21" max="22" width="8.28515625" style="44" customWidth="1"/>
    <col min="23" max="23" width="16.85546875" style="44" bestFit="1" customWidth="1"/>
    <col min="24" max="24" width="27.28515625" style="44" bestFit="1" customWidth="1"/>
    <col min="25" max="25" width="9.85546875" style="44" bestFit="1" customWidth="1"/>
    <col min="26" max="16384" width="9.140625" style="3"/>
  </cols>
  <sheetData>
    <row r="1" spans="1:34" ht="19.5" customHeight="1">
      <c r="A1" s="90" t="s">
        <v>208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4" t="s">
        <v>218</v>
      </c>
      <c r="X1" s="94"/>
      <c r="Y1" s="94"/>
      <c r="Z1" s="28"/>
    </row>
    <row r="2" spans="1:34" ht="19.5" customHeight="1">
      <c r="A2" s="90" t="s">
        <v>212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4" t="s">
        <v>219</v>
      </c>
      <c r="X2" s="94"/>
      <c r="Y2" s="94"/>
      <c r="Z2" s="28"/>
    </row>
    <row r="3" spans="1:34" ht="19.5" customHeight="1">
      <c r="A3" s="91" t="s">
        <v>215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5" t="s">
        <v>220</v>
      </c>
      <c r="X3" s="95"/>
      <c r="Y3" s="95"/>
      <c r="Z3" s="28"/>
    </row>
    <row r="4" spans="1:34" s="4" customFormat="1" ht="55.5" customHeight="1">
      <c r="A4" s="78" t="s">
        <v>144</v>
      </c>
      <c r="B4" s="78" t="s">
        <v>0</v>
      </c>
      <c r="C4" s="92" t="s">
        <v>216</v>
      </c>
      <c r="D4" s="92" t="s">
        <v>217</v>
      </c>
      <c r="E4" s="85" t="s">
        <v>113</v>
      </c>
      <c r="F4" s="86"/>
      <c r="G4" s="86"/>
      <c r="H4" s="86"/>
      <c r="I4" s="85" t="s">
        <v>114</v>
      </c>
      <c r="J4" s="86"/>
      <c r="K4" s="86"/>
      <c r="L4" s="86"/>
      <c r="M4" s="85" t="s">
        <v>115</v>
      </c>
      <c r="N4" s="86"/>
      <c r="O4" s="86"/>
      <c r="P4" s="86"/>
      <c r="Q4" s="85" t="s">
        <v>116</v>
      </c>
      <c r="R4" s="86"/>
      <c r="S4" s="86"/>
      <c r="T4" s="86"/>
      <c r="U4" s="96" t="s">
        <v>214</v>
      </c>
      <c r="V4" s="97"/>
      <c r="W4" s="78" t="s">
        <v>122</v>
      </c>
      <c r="X4" s="78" t="s">
        <v>123</v>
      </c>
      <c r="Y4" s="78" t="s">
        <v>117</v>
      </c>
      <c r="Z4" s="29"/>
    </row>
    <row r="5" spans="1:34" s="5" customFormat="1" ht="21">
      <c r="A5" s="78"/>
      <c r="B5" s="78"/>
      <c r="C5" s="93"/>
      <c r="D5" s="93"/>
      <c r="E5" s="37" t="s">
        <v>141</v>
      </c>
      <c r="F5" s="38" t="s">
        <v>142</v>
      </c>
      <c r="G5" s="38" t="s">
        <v>143</v>
      </c>
      <c r="H5" s="38" t="s">
        <v>142</v>
      </c>
      <c r="I5" s="38" t="s">
        <v>141</v>
      </c>
      <c r="J5" s="38" t="s">
        <v>142</v>
      </c>
      <c r="K5" s="38" t="s">
        <v>143</v>
      </c>
      <c r="L5" s="38" t="s">
        <v>142</v>
      </c>
      <c r="M5" s="38" t="s">
        <v>141</v>
      </c>
      <c r="N5" s="38" t="s">
        <v>142</v>
      </c>
      <c r="O5" s="38" t="s">
        <v>143</v>
      </c>
      <c r="P5" s="38" t="s">
        <v>142</v>
      </c>
      <c r="Q5" s="38" t="s">
        <v>141</v>
      </c>
      <c r="R5" s="38" t="s">
        <v>142</v>
      </c>
      <c r="S5" s="38" t="s">
        <v>143</v>
      </c>
      <c r="T5" s="38" t="s">
        <v>142</v>
      </c>
      <c r="U5" s="37" t="s">
        <v>141</v>
      </c>
      <c r="V5" s="37" t="s">
        <v>142</v>
      </c>
      <c r="W5" s="78"/>
      <c r="X5" s="78"/>
      <c r="Y5" s="78"/>
      <c r="Z5" s="31"/>
      <c r="AA5" s="48"/>
      <c r="AB5" s="48"/>
      <c r="AC5" s="48"/>
      <c r="AD5" s="48"/>
      <c r="AE5" s="48"/>
      <c r="AF5" s="48"/>
      <c r="AG5" s="48"/>
      <c r="AH5" s="48"/>
    </row>
    <row r="6" spans="1:34" ht="21">
      <c r="A6" s="32">
        <v>1</v>
      </c>
      <c r="B6" s="32" t="s">
        <v>41</v>
      </c>
      <c r="C6" s="53">
        <v>517</v>
      </c>
      <c r="D6" s="53">
        <v>168</v>
      </c>
      <c r="E6" s="40">
        <v>16</v>
      </c>
      <c r="F6" s="32">
        <v>5</v>
      </c>
      <c r="G6" s="35">
        <v>6</v>
      </c>
      <c r="H6" s="32">
        <v>3</v>
      </c>
      <c r="I6" s="34">
        <v>16</v>
      </c>
      <c r="J6" s="32">
        <v>4</v>
      </c>
      <c r="K6" s="35">
        <v>10</v>
      </c>
      <c r="L6" s="32">
        <v>1</v>
      </c>
      <c r="M6" s="34">
        <v>16</v>
      </c>
      <c r="N6" s="32">
        <v>3</v>
      </c>
      <c r="O6" s="35">
        <v>3</v>
      </c>
      <c r="P6" s="32">
        <v>0</v>
      </c>
      <c r="Q6" s="34">
        <v>16</v>
      </c>
      <c r="R6" s="32">
        <v>5</v>
      </c>
      <c r="S6" s="35">
        <v>0</v>
      </c>
      <c r="T6" s="32">
        <v>0</v>
      </c>
      <c r="U6" s="34">
        <v>12</v>
      </c>
      <c r="V6" s="32">
        <v>4</v>
      </c>
      <c r="W6" s="52">
        <f>C6+E6+G6+I6+K6+M6+O6+Q6+S6+U6</f>
        <v>612</v>
      </c>
      <c r="X6" s="52">
        <f>D6+F6+H6+J6+L6+N6+P6+R6+T6+V6</f>
        <v>193</v>
      </c>
      <c r="Y6" s="52">
        <f>ROUNDUP(X6/W6*100,0)</f>
        <v>32</v>
      </c>
      <c r="Z6" s="28"/>
      <c r="AA6" s="49"/>
      <c r="AB6" s="46"/>
      <c r="AC6" s="50"/>
      <c r="AD6" s="46"/>
      <c r="AE6" s="51"/>
      <c r="AF6" s="46"/>
      <c r="AG6" s="50"/>
      <c r="AH6" s="46"/>
    </row>
    <row r="7" spans="1:34" ht="18.75" customHeight="1">
      <c r="A7" s="32">
        <v>2</v>
      </c>
      <c r="B7" s="32" t="s">
        <v>42</v>
      </c>
      <c r="C7" s="53">
        <v>517</v>
      </c>
      <c r="D7" s="53">
        <v>5</v>
      </c>
      <c r="E7" s="40">
        <v>16</v>
      </c>
      <c r="F7" s="32">
        <v>0</v>
      </c>
      <c r="G7" s="35">
        <v>6</v>
      </c>
      <c r="H7" s="32">
        <v>0</v>
      </c>
      <c r="I7" s="34">
        <v>16</v>
      </c>
      <c r="J7" s="32">
        <v>0</v>
      </c>
      <c r="K7" s="35">
        <v>10</v>
      </c>
      <c r="L7" s="32">
        <v>0</v>
      </c>
      <c r="M7" s="34">
        <v>16</v>
      </c>
      <c r="N7" s="32">
        <v>0</v>
      </c>
      <c r="O7" s="35">
        <v>3</v>
      </c>
      <c r="P7" s="32">
        <v>0</v>
      </c>
      <c r="Q7" s="34">
        <v>16</v>
      </c>
      <c r="R7" s="32">
        <v>0</v>
      </c>
      <c r="S7" s="35">
        <v>0</v>
      </c>
      <c r="T7" s="32">
        <v>0</v>
      </c>
      <c r="U7" s="34">
        <v>12</v>
      </c>
      <c r="V7" s="32">
        <v>0</v>
      </c>
      <c r="W7" s="52">
        <f t="shared" ref="W7:W64" si="0">C7+E7+G7+I7+K7+M7+O7+Q7+S7+U7</f>
        <v>612</v>
      </c>
      <c r="X7" s="52">
        <f t="shared" ref="X7:X64" si="1">D7+F7+H7+J7+L7+N7+P7+R7+T7+V7</f>
        <v>5</v>
      </c>
      <c r="Y7" s="52">
        <f t="shared" ref="Y7:Y64" si="2">ROUNDUP(X7/W7*100,0)</f>
        <v>1</v>
      </c>
      <c r="Z7" s="28"/>
      <c r="AA7" s="49"/>
      <c r="AB7" s="46"/>
      <c r="AC7" s="50"/>
      <c r="AD7" s="46"/>
      <c r="AE7" s="51"/>
      <c r="AF7" s="46"/>
      <c r="AG7" s="50"/>
      <c r="AH7" s="46"/>
    </row>
    <row r="8" spans="1:34" ht="18.75" customHeight="1">
      <c r="A8" s="32">
        <v>3</v>
      </c>
      <c r="B8" s="32" t="s">
        <v>43</v>
      </c>
      <c r="C8" s="53">
        <v>517</v>
      </c>
      <c r="D8" s="53">
        <v>325</v>
      </c>
      <c r="E8" s="40">
        <v>16</v>
      </c>
      <c r="F8" s="32">
        <v>15</v>
      </c>
      <c r="G8" s="35">
        <v>6</v>
      </c>
      <c r="H8" s="32">
        <v>6</v>
      </c>
      <c r="I8" s="34">
        <v>16</v>
      </c>
      <c r="J8" s="32">
        <v>13</v>
      </c>
      <c r="K8" s="35">
        <v>10</v>
      </c>
      <c r="L8" s="32">
        <v>3</v>
      </c>
      <c r="M8" s="34">
        <v>16</v>
      </c>
      <c r="N8" s="32">
        <v>15</v>
      </c>
      <c r="O8" s="35">
        <v>3</v>
      </c>
      <c r="P8" s="32">
        <v>3</v>
      </c>
      <c r="Q8" s="34">
        <v>16</v>
      </c>
      <c r="R8" s="32">
        <v>16</v>
      </c>
      <c r="S8" s="35">
        <v>0</v>
      </c>
      <c r="T8" s="32">
        <v>0</v>
      </c>
      <c r="U8" s="34">
        <v>12</v>
      </c>
      <c r="V8" s="32">
        <v>11</v>
      </c>
      <c r="W8" s="52">
        <f t="shared" si="0"/>
        <v>612</v>
      </c>
      <c r="X8" s="52">
        <f t="shared" si="1"/>
        <v>407</v>
      </c>
      <c r="Y8" s="52">
        <f t="shared" si="2"/>
        <v>67</v>
      </c>
      <c r="Z8" s="28"/>
      <c r="AA8" s="49"/>
      <c r="AB8" s="46"/>
      <c r="AC8" s="50"/>
      <c r="AD8" s="46"/>
      <c r="AE8" s="51"/>
      <c r="AF8" s="46"/>
      <c r="AG8" s="50"/>
      <c r="AH8" s="46"/>
    </row>
    <row r="9" spans="1:34" ht="18.75" customHeight="1">
      <c r="A9" s="32">
        <v>4</v>
      </c>
      <c r="B9" s="32" t="s">
        <v>44</v>
      </c>
      <c r="C9" s="53">
        <v>517</v>
      </c>
      <c r="D9" s="53">
        <v>51</v>
      </c>
      <c r="E9" s="40">
        <v>16</v>
      </c>
      <c r="F9" s="32">
        <v>2</v>
      </c>
      <c r="G9" s="35">
        <v>6</v>
      </c>
      <c r="H9" s="32">
        <v>0</v>
      </c>
      <c r="I9" s="34">
        <v>16</v>
      </c>
      <c r="J9" s="32">
        <v>1</v>
      </c>
      <c r="K9" s="35">
        <v>10</v>
      </c>
      <c r="L9" s="32">
        <v>2</v>
      </c>
      <c r="M9" s="34">
        <v>16</v>
      </c>
      <c r="N9" s="32">
        <v>2</v>
      </c>
      <c r="O9" s="35">
        <v>3</v>
      </c>
      <c r="P9" s="32">
        <v>0</v>
      </c>
      <c r="Q9" s="34">
        <v>16</v>
      </c>
      <c r="R9" s="32">
        <v>1</v>
      </c>
      <c r="S9" s="35">
        <v>0</v>
      </c>
      <c r="T9" s="32">
        <v>0</v>
      </c>
      <c r="U9" s="34">
        <v>12</v>
      </c>
      <c r="V9" s="32">
        <v>2</v>
      </c>
      <c r="W9" s="52">
        <f t="shared" si="0"/>
        <v>612</v>
      </c>
      <c r="X9" s="52">
        <f t="shared" si="1"/>
        <v>61</v>
      </c>
      <c r="Y9" s="52">
        <f t="shared" si="2"/>
        <v>10</v>
      </c>
      <c r="Z9" s="28"/>
      <c r="AA9" s="49"/>
      <c r="AB9" s="46"/>
      <c r="AC9" s="50"/>
      <c r="AD9" s="46"/>
      <c r="AE9" s="51"/>
      <c r="AF9" s="46"/>
      <c r="AG9" s="50"/>
      <c r="AH9" s="46"/>
    </row>
    <row r="10" spans="1:34" ht="18.75" customHeight="1">
      <c r="A10" s="32">
        <v>5</v>
      </c>
      <c r="B10" s="32" t="s">
        <v>45</v>
      </c>
      <c r="C10" s="53">
        <v>517</v>
      </c>
      <c r="D10" s="53">
        <v>52</v>
      </c>
      <c r="E10" s="40">
        <v>16</v>
      </c>
      <c r="F10" s="32">
        <v>0</v>
      </c>
      <c r="G10" s="35">
        <v>6</v>
      </c>
      <c r="H10" s="32">
        <v>0</v>
      </c>
      <c r="I10" s="34">
        <v>16</v>
      </c>
      <c r="J10" s="32">
        <v>0</v>
      </c>
      <c r="K10" s="35">
        <v>10</v>
      </c>
      <c r="L10" s="32">
        <v>0</v>
      </c>
      <c r="M10" s="34">
        <v>16</v>
      </c>
      <c r="N10" s="32">
        <v>0</v>
      </c>
      <c r="O10" s="35">
        <v>3</v>
      </c>
      <c r="P10" s="32">
        <v>0</v>
      </c>
      <c r="Q10" s="34">
        <v>16</v>
      </c>
      <c r="R10" s="32">
        <v>0</v>
      </c>
      <c r="S10" s="35">
        <v>0</v>
      </c>
      <c r="T10" s="32">
        <v>0</v>
      </c>
      <c r="U10" s="34">
        <v>12</v>
      </c>
      <c r="V10" s="32">
        <v>0</v>
      </c>
      <c r="W10" s="52">
        <f t="shared" si="0"/>
        <v>612</v>
      </c>
      <c r="X10" s="52">
        <f t="shared" si="1"/>
        <v>52</v>
      </c>
      <c r="Y10" s="52">
        <f t="shared" si="2"/>
        <v>9</v>
      </c>
      <c r="Z10" s="28"/>
      <c r="AA10" s="49"/>
      <c r="AB10" s="46"/>
      <c r="AC10" s="50"/>
      <c r="AD10" s="46"/>
      <c r="AE10" s="51"/>
      <c r="AF10" s="46"/>
      <c r="AG10" s="50"/>
      <c r="AH10" s="46"/>
    </row>
    <row r="11" spans="1:34" ht="18.75" customHeight="1">
      <c r="A11" s="32">
        <v>6</v>
      </c>
      <c r="B11" s="32" t="s">
        <v>46</v>
      </c>
      <c r="C11" s="53">
        <v>517</v>
      </c>
      <c r="D11" s="53">
        <v>57</v>
      </c>
      <c r="E11" s="40">
        <v>16</v>
      </c>
      <c r="F11" s="32">
        <v>4</v>
      </c>
      <c r="G11" s="35">
        <v>6</v>
      </c>
      <c r="H11" s="32">
        <v>2</v>
      </c>
      <c r="I11" s="34">
        <v>16</v>
      </c>
      <c r="J11" s="32">
        <v>1</v>
      </c>
      <c r="K11" s="35">
        <v>10</v>
      </c>
      <c r="L11" s="32">
        <v>3</v>
      </c>
      <c r="M11" s="34">
        <v>16</v>
      </c>
      <c r="N11" s="32">
        <v>3</v>
      </c>
      <c r="O11" s="35">
        <v>3</v>
      </c>
      <c r="P11" s="32">
        <v>0</v>
      </c>
      <c r="Q11" s="34">
        <v>16</v>
      </c>
      <c r="R11" s="32">
        <v>3</v>
      </c>
      <c r="S11" s="35">
        <v>0</v>
      </c>
      <c r="T11" s="32">
        <v>0</v>
      </c>
      <c r="U11" s="34">
        <v>12</v>
      </c>
      <c r="V11" s="32">
        <v>3</v>
      </c>
      <c r="W11" s="52">
        <f t="shared" si="0"/>
        <v>612</v>
      </c>
      <c r="X11" s="52">
        <f t="shared" si="1"/>
        <v>76</v>
      </c>
      <c r="Y11" s="52">
        <f t="shared" si="2"/>
        <v>13</v>
      </c>
      <c r="Z11" s="28"/>
      <c r="AA11" s="49"/>
      <c r="AB11" s="46"/>
      <c r="AC11" s="50"/>
      <c r="AD11" s="46"/>
      <c r="AE11" s="51"/>
      <c r="AF11" s="46"/>
      <c r="AG11" s="50"/>
      <c r="AH11" s="46"/>
    </row>
    <row r="12" spans="1:34" ht="18.75" customHeight="1">
      <c r="A12" s="32">
        <v>7</v>
      </c>
      <c r="B12" s="32" t="s">
        <v>47</v>
      </c>
      <c r="C12" s="53">
        <v>517</v>
      </c>
      <c r="D12" s="53">
        <v>19</v>
      </c>
      <c r="E12" s="40">
        <v>16</v>
      </c>
      <c r="F12" s="32">
        <v>2</v>
      </c>
      <c r="G12" s="35">
        <v>6</v>
      </c>
      <c r="H12" s="32">
        <v>0</v>
      </c>
      <c r="I12" s="34">
        <v>16</v>
      </c>
      <c r="J12" s="32">
        <v>2</v>
      </c>
      <c r="K12" s="35">
        <v>10</v>
      </c>
      <c r="L12" s="32">
        <v>1</v>
      </c>
      <c r="M12" s="34">
        <v>16</v>
      </c>
      <c r="N12" s="32">
        <v>1</v>
      </c>
      <c r="O12" s="35">
        <v>3</v>
      </c>
      <c r="P12" s="32">
        <v>0</v>
      </c>
      <c r="Q12" s="34">
        <v>16</v>
      </c>
      <c r="R12" s="32">
        <v>2</v>
      </c>
      <c r="S12" s="35">
        <v>0</v>
      </c>
      <c r="T12" s="32">
        <v>0</v>
      </c>
      <c r="U12" s="34">
        <v>12</v>
      </c>
      <c r="V12" s="32">
        <v>0</v>
      </c>
      <c r="W12" s="52">
        <f t="shared" si="0"/>
        <v>612</v>
      </c>
      <c r="X12" s="52">
        <f t="shared" si="1"/>
        <v>27</v>
      </c>
      <c r="Y12" s="52">
        <f t="shared" si="2"/>
        <v>5</v>
      </c>
      <c r="Z12" s="28"/>
      <c r="AA12" s="49"/>
      <c r="AB12" s="46"/>
      <c r="AC12" s="50"/>
      <c r="AD12" s="46"/>
      <c r="AE12" s="51"/>
      <c r="AF12" s="46"/>
      <c r="AG12" s="50"/>
      <c r="AH12" s="46"/>
    </row>
    <row r="13" spans="1:34" ht="18.75" customHeight="1">
      <c r="A13" s="32">
        <v>8</v>
      </c>
      <c r="B13" s="32" t="s">
        <v>48</v>
      </c>
      <c r="C13" s="53">
        <v>517</v>
      </c>
      <c r="D13" s="53">
        <v>173</v>
      </c>
      <c r="E13" s="40">
        <v>16</v>
      </c>
      <c r="F13" s="32">
        <v>6</v>
      </c>
      <c r="G13" s="35">
        <v>6</v>
      </c>
      <c r="H13" s="32">
        <v>1</v>
      </c>
      <c r="I13" s="34">
        <v>16</v>
      </c>
      <c r="J13" s="32">
        <v>5</v>
      </c>
      <c r="K13" s="35">
        <v>10</v>
      </c>
      <c r="L13" s="32">
        <v>4</v>
      </c>
      <c r="M13" s="34">
        <v>16</v>
      </c>
      <c r="N13" s="32">
        <v>4</v>
      </c>
      <c r="O13" s="35">
        <v>3</v>
      </c>
      <c r="P13" s="32">
        <v>0</v>
      </c>
      <c r="Q13" s="34">
        <v>16</v>
      </c>
      <c r="R13" s="32">
        <v>7</v>
      </c>
      <c r="S13" s="35">
        <v>0</v>
      </c>
      <c r="T13" s="32">
        <v>0</v>
      </c>
      <c r="U13" s="34">
        <v>12</v>
      </c>
      <c r="V13" s="32">
        <v>2</v>
      </c>
      <c r="W13" s="52">
        <f t="shared" si="0"/>
        <v>612</v>
      </c>
      <c r="X13" s="52">
        <f t="shared" si="1"/>
        <v>202</v>
      </c>
      <c r="Y13" s="52">
        <f t="shared" si="2"/>
        <v>34</v>
      </c>
      <c r="Z13" s="28"/>
      <c r="AA13" s="49"/>
      <c r="AB13" s="46"/>
      <c r="AC13" s="50"/>
      <c r="AD13" s="46"/>
      <c r="AE13" s="51"/>
      <c r="AF13" s="46"/>
      <c r="AG13" s="50"/>
      <c r="AH13" s="46"/>
    </row>
    <row r="14" spans="1:34" ht="18.75" customHeight="1">
      <c r="A14" s="32">
        <v>9</v>
      </c>
      <c r="B14" s="32" t="s">
        <v>49</v>
      </c>
      <c r="C14" s="53">
        <v>517</v>
      </c>
      <c r="D14" s="53">
        <v>187</v>
      </c>
      <c r="E14" s="40">
        <v>16</v>
      </c>
      <c r="F14" s="32">
        <v>8</v>
      </c>
      <c r="G14" s="35">
        <v>6</v>
      </c>
      <c r="H14" s="32">
        <v>3</v>
      </c>
      <c r="I14" s="34">
        <v>16</v>
      </c>
      <c r="J14" s="32">
        <v>5</v>
      </c>
      <c r="K14" s="35">
        <v>10</v>
      </c>
      <c r="L14" s="32">
        <v>0</v>
      </c>
      <c r="M14" s="34">
        <v>16</v>
      </c>
      <c r="N14" s="32">
        <v>8</v>
      </c>
      <c r="O14" s="35">
        <v>3</v>
      </c>
      <c r="P14" s="32">
        <v>3</v>
      </c>
      <c r="Q14" s="34">
        <v>16</v>
      </c>
      <c r="R14" s="32">
        <v>5</v>
      </c>
      <c r="S14" s="35">
        <v>0</v>
      </c>
      <c r="T14" s="32">
        <v>0</v>
      </c>
      <c r="U14" s="34">
        <v>12</v>
      </c>
      <c r="V14" s="32">
        <v>5</v>
      </c>
      <c r="W14" s="52">
        <f t="shared" si="0"/>
        <v>612</v>
      </c>
      <c r="X14" s="52">
        <f t="shared" si="1"/>
        <v>224</v>
      </c>
      <c r="Y14" s="52">
        <f t="shared" si="2"/>
        <v>37</v>
      </c>
      <c r="Z14" s="28"/>
      <c r="AA14" s="49"/>
      <c r="AB14" s="46"/>
      <c r="AC14" s="50"/>
      <c r="AD14" s="46"/>
      <c r="AE14" s="51"/>
      <c r="AF14" s="46"/>
      <c r="AG14" s="50"/>
      <c r="AH14" s="46"/>
    </row>
    <row r="15" spans="1:34" ht="18.75" customHeight="1">
      <c r="A15" s="32">
        <v>10</v>
      </c>
      <c r="B15" s="32" t="s">
        <v>50</v>
      </c>
      <c r="C15" s="53">
        <v>517</v>
      </c>
      <c r="D15" s="53">
        <v>203</v>
      </c>
      <c r="E15" s="40">
        <v>16</v>
      </c>
      <c r="F15" s="32">
        <v>2</v>
      </c>
      <c r="G15" s="35">
        <v>6</v>
      </c>
      <c r="H15" s="32">
        <v>2</v>
      </c>
      <c r="I15" s="34">
        <v>16</v>
      </c>
      <c r="J15" s="32">
        <v>2</v>
      </c>
      <c r="K15" s="35">
        <v>10</v>
      </c>
      <c r="L15" s="32">
        <v>0</v>
      </c>
      <c r="M15" s="34">
        <v>16</v>
      </c>
      <c r="N15" s="32">
        <v>2</v>
      </c>
      <c r="O15" s="35">
        <v>3</v>
      </c>
      <c r="P15" s="32">
        <v>0</v>
      </c>
      <c r="Q15" s="34">
        <v>16</v>
      </c>
      <c r="R15" s="32">
        <v>3</v>
      </c>
      <c r="S15" s="35">
        <v>0</v>
      </c>
      <c r="T15" s="32">
        <v>0</v>
      </c>
      <c r="U15" s="34">
        <v>12</v>
      </c>
      <c r="V15" s="32">
        <v>2</v>
      </c>
      <c r="W15" s="52">
        <f t="shared" si="0"/>
        <v>612</v>
      </c>
      <c r="X15" s="52">
        <f t="shared" si="1"/>
        <v>216</v>
      </c>
      <c r="Y15" s="52">
        <f t="shared" si="2"/>
        <v>36</v>
      </c>
      <c r="Z15" s="28"/>
      <c r="AA15" s="49"/>
      <c r="AB15" s="46"/>
      <c r="AC15" s="50"/>
      <c r="AD15" s="46"/>
      <c r="AE15" s="51"/>
      <c r="AF15" s="46"/>
      <c r="AG15" s="50"/>
      <c r="AH15" s="46"/>
    </row>
    <row r="16" spans="1:34" ht="18.75" customHeight="1">
      <c r="A16" s="32">
        <v>11</v>
      </c>
      <c r="B16" s="32" t="s">
        <v>51</v>
      </c>
      <c r="C16" s="53">
        <v>517</v>
      </c>
      <c r="D16" s="53">
        <v>157</v>
      </c>
      <c r="E16" s="40">
        <v>16</v>
      </c>
      <c r="F16" s="32">
        <v>5</v>
      </c>
      <c r="G16" s="35">
        <v>6</v>
      </c>
      <c r="H16" s="32">
        <v>4</v>
      </c>
      <c r="I16" s="34">
        <v>16</v>
      </c>
      <c r="J16" s="32">
        <v>3</v>
      </c>
      <c r="K16" s="35">
        <v>10</v>
      </c>
      <c r="L16" s="32">
        <v>4</v>
      </c>
      <c r="M16" s="34">
        <v>16</v>
      </c>
      <c r="N16" s="32">
        <v>2</v>
      </c>
      <c r="O16" s="35">
        <v>3</v>
      </c>
      <c r="P16" s="32">
        <v>0</v>
      </c>
      <c r="Q16" s="34">
        <v>16</v>
      </c>
      <c r="R16" s="32">
        <v>7</v>
      </c>
      <c r="S16" s="35">
        <v>0</v>
      </c>
      <c r="T16" s="32">
        <v>0</v>
      </c>
      <c r="U16" s="34">
        <v>12</v>
      </c>
      <c r="V16" s="32">
        <v>4</v>
      </c>
      <c r="W16" s="52">
        <f t="shared" si="0"/>
        <v>612</v>
      </c>
      <c r="X16" s="52">
        <f t="shared" si="1"/>
        <v>186</v>
      </c>
      <c r="Y16" s="52">
        <f t="shared" si="2"/>
        <v>31</v>
      </c>
      <c r="Z16" s="28"/>
      <c r="AA16" s="49"/>
      <c r="AB16" s="46"/>
      <c r="AC16" s="50"/>
      <c r="AD16" s="46"/>
      <c r="AE16" s="51"/>
      <c r="AF16" s="46"/>
      <c r="AG16" s="50"/>
      <c r="AH16" s="46"/>
    </row>
    <row r="17" spans="1:34" ht="18.75" customHeight="1">
      <c r="A17" s="32">
        <v>12</v>
      </c>
      <c r="B17" s="32" t="s">
        <v>52</v>
      </c>
      <c r="C17" s="53">
        <v>517</v>
      </c>
      <c r="D17" s="53">
        <v>18</v>
      </c>
      <c r="E17" s="40">
        <v>16</v>
      </c>
      <c r="F17" s="32">
        <v>0</v>
      </c>
      <c r="G17" s="35">
        <v>6</v>
      </c>
      <c r="H17" s="32">
        <v>0</v>
      </c>
      <c r="I17" s="34">
        <v>16</v>
      </c>
      <c r="J17" s="32">
        <v>0</v>
      </c>
      <c r="K17" s="35">
        <v>10</v>
      </c>
      <c r="L17" s="32">
        <v>0</v>
      </c>
      <c r="M17" s="34">
        <v>16</v>
      </c>
      <c r="N17" s="32">
        <v>0</v>
      </c>
      <c r="O17" s="35">
        <v>3</v>
      </c>
      <c r="P17" s="32">
        <v>0</v>
      </c>
      <c r="Q17" s="34">
        <v>16</v>
      </c>
      <c r="R17" s="32">
        <v>0</v>
      </c>
      <c r="S17" s="35">
        <v>0</v>
      </c>
      <c r="T17" s="32">
        <v>0</v>
      </c>
      <c r="U17" s="34">
        <v>12</v>
      </c>
      <c r="V17" s="32">
        <v>0</v>
      </c>
      <c r="W17" s="52">
        <f t="shared" si="0"/>
        <v>612</v>
      </c>
      <c r="X17" s="52">
        <f t="shared" si="1"/>
        <v>18</v>
      </c>
      <c r="Y17" s="52">
        <f t="shared" si="2"/>
        <v>3</v>
      </c>
      <c r="Z17" s="28"/>
      <c r="AA17" s="49"/>
      <c r="AB17" s="46"/>
      <c r="AC17" s="50"/>
      <c r="AD17" s="46"/>
      <c r="AE17" s="51"/>
      <c r="AF17" s="46"/>
      <c r="AG17" s="50"/>
      <c r="AH17" s="46"/>
    </row>
    <row r="18" spans="1:34" ht="18.75" customHeight="1">
      <c r="A18" s="32">
        <v>13</v>
      </c>
      <c r="B18" s="32" t="s">
        <v>53</v>
      </c>
      <c r="C18" s="53">
        <v>517</v>
      </c>
      <c r="D18" s="53">
        <v>15</v>
      </c>
      <c r="E18" s="40">
        <v>16</v>
      </c>
      <c r="F18" s="32">
        <v>0</v>
      </c>
      <c r="G18" s="35">
        <v>6</v>
      </c>
      <c r="H18" s="32">
        <v>0</v>
      </c>
      <c r="I18" s="34">
        <v>16</v>
      </c>
      <c r="J18" s="32">
        <v>1</v>
      </c>
      <c r="K18" s="35">
        <v>10</v>
      </c>
      <c r="L18" s="32">
        <v>0</v>
      </c>
      <c r="M18" s="34">
        <v>16</v>
      </c>
      <c r="N18" s="32">
        <v>0</v>
      </c>
      <c r="O18" s="35">
        <v>3</v>
      </c>
      <c r="P18" s="32">
        <v>0</v>
      </c>
      <c r="Q18" s="34">
        <v>16</v>
      </c>
      <c r="R18" s="32">
        <v>0</v>
      </c>
      <c r="S18" s="35">
        <v>0</v>
      </c>
      <c r="T18" s="32">
        <v>0</v>
      </c>
      <c r="U18" s="34">
        <v>12</v>
      </c>
      <c r="V18" s="32">
        <v>0</v>
      </c>
      <c r="W18" s="52">
        <f t="shared" si="0"/>
        <v>612</v>
      </c>
      <c r="X18" s="52">
        <f t="shared" si="1"/>
        <v>16</v>
      </c>
      <c r="Y18" s="52">
        <f t="shared" si="2"/>
        <v>3</v>
      </c>
      <c r="Z18" s="28"/>
      <c r="AA18" s="49"/>
      <c r="AB18" s="46"/>
      <c r="AC18" s="50"/>
      <c r="AD18" s="46"/>
      <c r="AE18" s="51"/>
      <c r="AF18" s="46"/>
      <c r="AG18" s="50"/>
      <c r="AH18" s="46"/>
    </row>
    <row r="19" spans="1:34" ht="18.75" customHeight="1">
      <c r="A19" s="32">
        <v>14</v>
      </c>
      <c r="B19" s="32" t="s">
        <v>95</v>
      </c>
      <c r="C19" s="53">
        <v>517</v>
      </c>
      <c r="D19" s="53">
        <v>240</v>
      </c>
      <c r="E19" s="40">
        <v>16</v>
      </c>
      <c r="F19" s="32">
        <v>1</v>
      </c>
      <c r="G19" s="35">
        <v>6</v>
      </c>
      <c r="H19" s="32">
        <v>0</v>
      </c>
      <c r="I19" s="34">
        <v>16</v>
      </c>
      <c r="J19" s="32">
        <v>0</v>
      </c>
      <c r="K19" s="35">
        <v>10</v>
      </c>
      <c r="L19" s="32">
        <v>0</v>
      </c>
      <c r="M19" s="34">
        <v>16</v>
      </c>
      <c r="N19" s="32">
        <v>4</v>
      </c>
      <c r="O19" s="35">
        <v>3</v>
      </c>
      <c r="P19" s="32">
        <v>3</v>
      </c>
      <c r="Q19" s="34">
        <v>16</v>
      </c>
      <c r="R19" s="32">
        <v>2</v>
      </c>
      <c r="S19" s="35">
        <v>0</v>
      </c>
      <c r="T19" s="32">
        <v>0</v>
      </c>
      <c r="U19" s="34">
        <v>12</v>
      </c>
      <c r="V19" s="32">
        <v>0</v>
      </c>
      <c r="W19" s="52">
        <f t="shared" si="0"/>
        <v>612</v>
      </c>
      <c r="X19" s="52">
        <f t="shared" si="1"/>
        <v>250</v>
      </c>
      <c r="Y19" s="52">
        <f t="shared" si="2"/>
        <v>41</v>
      </c>
      <c r="Z19" s="28"/>
      <c r="AA19" s="49"/>
      <c r="AB19" s="46"/>
      <c r="AC19" s="50"/>
      <c r="AD19" s="46"/>
      <c r="AE19" s="51"/>
      <c r="AF19" s="46"/>
      <c r="AG19" s="50"/>
      <c r="AH19" s="46"/>
    </row>
    <row r="20" spans="1:34" ht="18.75" customHeight="1">
      <c r="A20" s="32">
        <v>15</v>
      </c>
      <c r="B20" s="32" t="s">
        <v>55</v>
      </c>
      <c r="C20" s="53">
        <v>517</v>
      </c>
      <c r="D20" s="53">
        <v>80</v>
      </c>
      <c r="E20" s="40">
        <v>16</v>
      </c>
      <c r="F20" s="32">
        <v>3</v>
      </c>
      <c r="G20" s="35">
        <v>6</v>
      </c>
      <c r="H20" s="32">
        <v>2</v>
      </c>
      <c r="I20" s="34">
        <v>16</v>
      </c>
      <c r="J20" s="32">
        <v>1</v>
      </c>
      <c r="K20" s="35">
        <v>10</v>
      </c>
      <c r="L20" s="32">
        <v>0</v>
      </c>
      <c r="M20" s="34">
        <v>16</v>
      </c>
      <c r="N20" s="32">
        <v>1</v>
      </c>
      <c r="O20" s="35">
        <v>3</v>
      </c>
      <c r="P20" s="32">
        <v>0</v>
      </c>
      <c r="Q20" s="34">
        <v>16</v>
      </c>
      <c r="R20" s="32">
        <v>4</v>
      </c>
      <c r="S20" s="35">
        <v>0</v>
      </c>
      <c r="T20" s="32">
        <v>0</v>
      </c>
      <c r="U20" s="34">
        <v>12</v>
      </c>
      <c r="V20" s="32">
        <v>2</v>
      </c>
      <c r="W20" s="52">
        <f t="shared" si="0"/>
        <v>612</v>
      </c>
      <c r="X20" s="52">
        <f t="shared" si="1"/>
        <v>93</v>
      </c>
      <c r="Y20" s="52">
        <f t="shared" si="2"/>
        <v>16</v>
      </c>
      <c r="Z20" s="28"/>
      <c r="AA20" s="49"/>
      <c r="AB20" s="46"/>
      <c r="AC20" s="50"/>
      <c r="AD20" s="46"/>
      <c r="AE20" s="51"/>
      <c r="AF20" s="46"/>
      <c r="AG20" s="50"/>
      <c r="AH20" s="46"/>
    </row>
    <row r="21" spans="1:34" ht="18.75" customHeight="1">
      <c r="A21" s="32">
        <v>16</v>
      </c>
      <c r="B21" s="32" t="s">
        <v>56</v>
      </c>
      <c r="C21" s="53">
        <v>528</v>
      </c>
      <c r="D21" s="53">
        <v>49</v>
      </c>
      <c r="E21" s="40">
        <v>16</v>
      </c>
      <c r="F21" s="32">
        <v>7</v>
      </c>
      <c r="G21" s="35">
        <v>3</v>
      </c>
      <c r="H21" s="32">
        <v>2</v>
      </c>
      <c r="I21" s="34">
        <v>16</v>
      </c>
      <c r="J21" s="32">
        <v>1</v>
      </c>
      <c r="K21" s="35">
        <v>10</v>
      </c>
      <c r="L21" s="32">
        <v>0</v>
      </c>
      <c r="M21" s="34">
        <v>16</v>
      </c>
      <c r="N21" s="32">
        <v>5</v>
      </c>
      <c r="O21" s="35">
        <v>0</v>
      </c>
      <c r="P21" s="32">
        <v>0</v>
      </c>
      <c r="Q21" s="34">
        <v>16</v>
      </c>
      <c r="R21" s="32">
        <v>5</v>
      </c>
      <c r="S21" s="35">
        <v>6</v>
      </c>
      <c r="T21" s="32">
        <v>2</v>
      </c>
      <c r="U21" s="34">
        <v>12</v>
      </c>
      <c r="V21" s="32">
        <v>3</v>
      </c>
      <c r="W21" s="52">
        <f t="shared" si="0"/>
        <v>623</v>
      </c>
      <c r="X21" s="52">
        <f t="shared" si="1"/>
        <v>74</v>
      </c>
      <c r="Y21" s="52">
        <f t="shared" si="2"/>
        <v>12</v>
      </c>
      <c r="Z21" s="28"/>
      <c r="AA21" s="49"/>
      <c r="AB21" s="46"/>
      <c r="AC21" s="50"/>
      <c r="AD21" s="46"/>
      <c r="AE21" s="51"/>
      <c r="AF21" s="46"/>
      <c r="AG21" s="50"/>
      <c r="AH21" s="46"/>
    </row>
    <row r="22" spans="1:34" ht="18.75" customHeight="1">
      <c r="A22" s="32">
        <v>17</v>
      </c>
      <c r="B22" s="32" t="s">
        <v>153</v>
      </c>
      <c r="C22" s="53">
        <v>528</v>
      </c>
      <c r="D22" s="53">
        <v>125</v>
      </c>
      <c r="E22" s="40">
        <v>16</v>
      </c>
      <c r="F22" s="32">
        <v>9</v>
      </c>
      <c r="G22" s="35">
        <v>3</v>
      </c>
      <c r="H22" s="32">
        <v>1</v>
      </c>
      <c r="I22" s="34">
        <v>16</v>
      </c>
      <c r="J22" s="32">
        <v>7</v>
      </c>
      <c r="K22" s="35">
        <v>10</v>
      </c>
      <c r="L22" s="32">
        <v>0</v>
      </c>
      <c r="M22" s="34">
        <v>16</v>
      </c>
      <c r="N22" s="32">
        <v>7</v>
      </c>
      <c r="O22" s="35">
        <v>0</v>
      </c>
      <c r="P22" s="32">
        <v>0</v>
      </c>
      <c r="Q22" s="34">
        <v>16</v>
      </c>
      <c r="R22" s="32">
        <v>7</v>
      </c>
      <c r="S22" s="35">
        <v>6</v>
      </c>
      <c r="T22" s="32">
        <v>3</v>
      </c>
      <c r="U22" s="34">
        <v>12</v>
      </c>
      <c r="V22" s="32">
        <v>7</v>
      </c>
      <c r="W22" s="52">
        <f t="shared" si="0"/>
        <v>623</v>
      </c>
      <c r="X22" s="52">
        <f t="shared" si="1"/>
        <v>166</v>
      </c>
      <c r="Y22" s="52">
        <f t="shared" si="2"/>
        <v>27</v>
      </c>
      <c r="Z22" s="28"/>
      <c r="AA22" s="49"/>
      <c r="AB22" s="46"/>
      <c r="AC22" s="50"/>
      <c r="AD22" s="46"/>
      <c r="AE22" s="51"/>
      <c r="AF22" s="46"/>
      <c r="AG22" s="50"/>
      <c r="AH22" s="46"/>
    </row>
    <row r="23" spans="1:34" ht="18.75" customHeight="1">
      <c r="A23" s="32">
        <v>18</v>
      </c>
      <c r="B23" s="32" t="s">
        <v>57</v>
      </c>
      <c r="C23" s="53">
        <v>528</v>
      </c>
      <c r="D23" s="53">
        <v>6</v>
      </c>
      <c r="E23" s="40">
        <v>16</v>
      </c>
      <c r="F23" s="32">
        <v>0</v>
      </c>
      <c r="G23" s="35">
        <v>3</v>
      </c>
      <c r="H23" s="32">
        <v>0</v>
      </c>
      <c r="I23" s="34">
        <v>16</v>
      </c>
      <c r="J23" s="32">
        <v>0</v>
      </c>
      <c r="K23" s="35">
        <v>10</v>
      </c>
      <c r="L23" s="32">
        <v>0</v>
      </c>
      <c r="M23" s="34">
        <v>16</v>
      </c>
      <c r="N23" s="32">
        <v>0</v>
      </c>
      <c r="O23" s="35">
        <v>0</v>
      </c>
      <c r="P23" s="32">
        <v>0</v>
      </c>
      <c r="Q23" s="34">
        <v>16</v>
      </c>
      <c r="R23" s="32">
        <v>0</v>
      </c>
      <c r="S23" s="35">
        <v>6</v>
      </c>
      <c r="T23" s="32">
        <v>0</v>
      </c>
      <c r="U23" s="34">
        <v>12</v>
      </c>
      <c r="V23" s="32">
        <v>0</v>
      </c>
      <c r="W23" s="52">
        <f t="shared" si="0"/>
        <v>623</v>
      </c>
      <c r="X23" s="52">
        <f t="shared" si="1"/>
        <v>6</v>
      </c>
      <c r="Y23" s="52">
        <f t="shared" si="2"/>
        <v>1</v>
      </c>
      <c r="Z23" s="28"/>
      <c r="AA23" s="49"/>
      <c r="AB23" s="46"/>
      <c r="AC23" s="50"/>
      <c r="AD23" s="46"/>
      <c r="AE23" s="51"/>
      <c r="AF23" s="46"/>
      <c r="AG23" s="50"/>
      <c r="AH23" s="46"/>
    </row>
    <row r="24" spans="1:34" ht="18.75" customHeight="1">
      <c r="A24" s="32">
        <v>19</v>
      </c>
      <c r="B24" s="32" t="s">
        <v>40</v>
      </c>
      <c r="C24" s="53">
        <v>528</v>
      </c>
      <c r="D24" s="53">
        <v>236</v>
      </c>
      <c r="E24" s="40">
        <v>16</v>
      </c>
      <c r="F24" s="32">
        <v>10</v>
      </c>
      <c r="G24" s="35">
        <v>3</v>
      </c>
      <c r="H24" s="32">
        <v>2</v>
      </c>
      <c r="I24" s="34">
        <v>16</v>
      </c>
      <c r="J24" s="32">
        <v>6</v>
      </c>
      <c r="K24" s="35">
        <v>10</v>
      </c>
      <c r="L24" s="32">
        <v>0</v>
      </c>
      <c r="M24" s="34">
        <v>16</v>
      </c>
      <c r="N24" s="32">
        <v>6</v>
      </c>
      <c r="O24" s="35">
        <v>0</v>
      </c>
      <c r="P24" s="32">
        <v>0</v>
      </c>
      <c r="Q24" s="34">
        <v>16</v>
      </c>
      <c r="R24" s="32">
        <v>9</v>
      </c>
      <c r="S24" s="35">
        <v>6</v>
      </c>
      <c r="T24" s="32">
        <v>3</v>
      </c>
      <c r="U24" s="34">
        <v>12</v>
      </c>
      <c r="V24" s="32">
        <v>9</v>
      </c>
      <c r="W24" s="52">
        <f t="shared" si="0"/>
        <v>623</v>
      </c>
      <c r="X24" s="52">
        <f t="shared" si="1"/>
        <v>281</v>
      </c>
      <c r="Y24" s="52">
        <f t="shared" si="2"/>
        <v>46</v>
      </c>
      <c r="Z24" s="28"/>
      <c r="AA24" s="49"/>
      <c r="AB24" s="46"/>
      <c r="AC24" s="50"/>
      <c r="AD24" s="46"/>
      <c r="AE24" s="51"/>
      <c r="AF24" s="46"/>
      <c r="AG24" s="50"/>
      <c r="AH24" s="46"/>
    </row>
    <row r="25" spans="1:34" ht="18.75" customHeight="1">
      <c r="A25" s="32">
        <v>20</v>
      </c>
      <c r="B25" s="32" t="s">
        <v>58</v>
      </c>
      <c r="C25" s="53">
        <v>528</v>
      </c>
      <c r="D25" s="53">
        <v>235</v>
      </c>
      <c r="E25" s="40">
        <v>16</v>
      </c>
      <c r="F25" s="32">
        <v>12</v>
      </c>
      <c r="G25" s="35">
        <v>3</v>
      </c>
      <c r="H25" s="32">
        <v>2</v>
      </c>
      <c r="I25" s="34">
        <v>16</v>
      </c>
      <c r="J25" s="32">
        <v>6</v>
      </c>
      <c r="K25" s="35">
        <v>10</v>
      </c>
      <c r="L25" s="32">
        <v>0</v>
      </c>
      <c r="M25" s="34">
        <v>16</v>
      </c>
      <c r="N25" s="32">
        <v>6</v>
      </c>
      <c r="O25" s="35">
        <v>0</v>
      </c>
      <c r="P25" s="32">
        <v>0</v>
      </c>
      <c r="Q25" s="34">
        <v>16</v>
      </c>
      <c r="R25" s="32">
        <v>12</v>
      </c>
      <c r="S25" s="35">
        <v>6</v>
      </c>
      <c r="T25" s="32">
        <v>4</v>
      </c>
      <c r="U25" s="34">
        <v>12</v>
      </c>
      <c r="V25" s="32">
        <v>10</v>
      </c>
      <c r="W25" s="52">
        <f t="shared" si="0"/>
        <v>623</v>
      </c>
      <c r="X25" s="52">
        <f t="shared" si="1"/>
        <v>287</v>
      </c>
      <c r="Y25" s="52">
        <f t="shared" si="2"/>
        <v>47</v>
      </c>
      <c r="Z25" s="28"/>
      <c r="AA25" s="49"/>
      <c r="AB25" s="46"/>
      <c r="AC25" s="50"/>
      <c r="AD25" s="46"/>
      <c r="AE25" s="51"/>
      <c r="AF25" s="46"/>
      <c r="AG25" s="50"/>
      <c r="AH25" s="46"/>
    </row>
    <row r="26" spans="1:34" ht="18.75" customHeight="1">
      <c r="A26" s="32">
        <v>21</v>
      </c>
      <c r="B26" s="32" t="s">
        <v>59</v>
      </c>
      <c r="C26" s="53">
        <v>528</v>
      </c>
      <c r="D26" s="53">
        <v>15</v>
      </c>
      <c r="E26" s="40">
        <v>16</v>
      </c>
      <c r="F26" s="32">
        <v>0</v>
      </c>
      <c r="G26" s="35">
        <v>3</v>
      </c>
      <c r="H26" s="32">
        <v>0</v>
      </c>
      <c r="I26" s="34">
        <v>16</v>
      </c>
      <c r="J26" s="32">
        <v>0</v>
      </c>
      <c r="K26" s="35">
        <v>10</v>
      </c>
      <c r="L26" s="32">
        <v>0</v>
      </c>
      <c r="M26" s="34">
        <v>16</v>
      </c>
      <c r="N26" s="32">
        <v>0</v>
      </c>
      <c r="O26" s="35">
        <v>0</v>
      </c>
      <c r="P26" s="32">
        <v>0</v>
      </c>
      <c r="Q26" s="34">
        <v>16</v>
      </c>
      <c r="R26" s="32">
        <v>0</v>
      </c>
      <c r="S26" s="35">
        <v>6</v>
      </c>
      <c r="T26" s="32">
        <v>0</v>
      </c>
      <c r="U26" s="34">
        <v>12</v>
      </c>
      <c r="V26" s="32">
        <v>1</v>
      </c>
      <c r="W26" s="52">
        <f t="shared" si="0"/>
        <v>623</v>
      </c>
      <c r="X26" s="52">
        <f t="shared" si="1"/>
        <v>16</v>
      </c>
      <c r="Y26" s="52">
        <f t="shared" si="2"/>
        <v>3</v>
      </c>
      <c r="Z26" s="28"/>
      <c r="AA26" s="49"/>
      <c r="AB26" s="46"/>
      <c r="AC26" s="50"/>
      <c r="AD26" s="46"/>
      <c r="AE26" s="51"/>
      <c r="AF26" s="46"/>
      <c r="AG26" s="50"/>
      <c r="AH26" s="46"/>
    </row>
    <row r="27" spans="1:34" ht="18.75" customHeight="1">
      <c r="A27" s="32">
        <v>22</v>
      </c>
      <c r="B27" s="32" t="s">
        <v>60</v>
      </c>
      <c r="C27" s="53">
        <v>528</v>
      </c>
      <c r="D27" s="53">
        <v>0</v>
      </c>
      <c r="E27" s="40">
        <v>16</v>
      </c>
      <c r="F27" s="32">
        <v>1</v>
      </c>
      <c r="G27" s="35">
        <v>3</v>
      </c>
      <c r="H27" s="32">
        <v>0</v>
      </c>
      <c r="I27" s="34">
        <v>16</v>
      </c>
      <c r="J27" s="32">
        <v>0</v>
      </c>
      <c r="K27" s="35">
        <v>10</v>
      </c>
      <c r="L27" s="32">
        <v>0</v>
      </c>
      <c r="M27" s="34">
        <v>16</v>
      </c>
      <c r="N27" s="32">
        <v>1</v>
      </c>
      <c r="O27" s="35">
        <v>0</v>
      </c>
      <c r="P27" s="32">
        <v>0</v>
      </c>
      <c r="Q27" s="34">
        <v>16</v>
      </c>
      <c r="R27" s="32">
        <v>1</v>
      </c>
      <c r="S27" s="35">
        <v>6</v>
      </c>
      <c r="T27" s="32">
        <v>1</v>
      </c>
      <c r="U27" s="34">
        <v>12</v>
      </c>
      <c r="V27" s="32">
        <v>1</v>
      </c>
      <c r="W27" s="52">
        <f t="shared" si="0"/>
        <v>623</v>
      </c>
      <c r="X27" s="52">
        <f t="shared" si="1"/>
        <v>5</v>
      </c>
      <c r="Y27" s="52">
        <f t="shared" si="2"/>
        <v>1</v>
      </c>
      <c r="Z27" s="28"/>
      <c r="AA27" s="49"/>
      <c r="AB27" s="46"/>
      <c r="AC27" s="50"/>
      <c r="AD27" s="46"/>
      <c r="AE27" s="51"/>
      <c r="AF27" s="46"/>
      <c r="AG27" s="50"/>
      <c r="AH27" s="46"/>
    </row>
    <row r="28" spans="1:34" ht="18.75" customHeight="1">
      <c r="A28" s="32">
        <v>23</v>
      </c>
      <c r="B28" s="32" t="s">
        <v>61</v>
      </c>
      <c r="C28" s="53">
        <v>528</v>
      </c>
      <c r="D28" s="53">
        <v>25</v>
      </c>
      <c r="E28" s="40">
        <v>16</v>
      </c>
      <c r="F28" s="32">
        <v>1</v>
      </c>
      <c r="G28" s="35">
        <v>3</v>
      </c>
      <c r="H28" s="32">
        <v>0</v>
      </c>
      <c r="I28" s="34">
        <v>16</v>
      </c>
      <c r="J28" s="32">
        <v>1</v>
      </c>
      <c r="K28" s="35">
        <v>10</v>
      </c>
      <c r="L28" s="32">
        <v>0</v>
      </c>
      <c r="M28" s="34">
        <v>16</v>
      </c>
      <c r="N28" s="32">
        <v>0</v>
      </c>
      <c r="O28" s="35">
        <v>0</v>
      </c>
      <c r="P28" s="32">
        <v>0</v>
      </c>
      <c r="Q28" s="34">
        <v>16</v>
      </c>
      <c r="R28" s="32">
        <v>1</v>
      </c>
      <c r="S28" s="35">
        <v>6</v>
      </c>
      <c r="T28" s="32">
        <v>0</v>
      </c>
      <c r="U28" s="34">
        <v>12</v>
      </c>
      <c r="V28" s="32">
        <v>0</v>
      </c>
      <c r="W28" s="52">
        <f t="shared" si="0"/>
        <v>623</v>
      </c>
      <c r="X28" s="52">
        <f t="shared" si="1"/>
        <v>28</v>
      </c>
      <c r="Y28" s="52">
        <f t="shared" si="2"/>
        <v>5</v>
      </c>
      <c r="Z28" s="28"/>
      <c r="AA28" s="49"/>
      <c r="AB28" s="46"/>
      <c r="AC28" s="50"/>
      <c r="AD28" s="46"/>
      <c r="AE28" s="51"/>
      <c r="AF28" s="46"/>
      <c r="AG28" s="50"/>
      <c r="AH28" s="46"/>
    </row>
    <row r="29" spans="1:34" ht="18.75" customHeight="1">
      <c r="A29" s="32">
        <v>24</v>
      </c>
      <c r="B29" s="32" t="s">
        <v>62</v>
      </c>
      <c r="C29" s="53">
        <v>528</v>
      </c>
      <c r="D29" s="53">
        <v>22</v>
      </c>
      <c r="E29" s="40">
        <v>16</v>
      </c>
      <c r="F29" s="32">
        <v>3</v>
      </c>
      <c r="G29" s="35">
        <v>3</v>
      </c>
      <c r="H29" s="32">
        <v>2</v>
      </c>
      <c r="I29" s="34">
        <v>16</v>
      </c>
      <c r="J29" s="32">
        <v>4</v>
      </c>
      <c r="K29" s="35">
        <v>10</v>
      </c>
      <c r="L29" s="32">
        <v>0</v>
      </c>
      <c r="M29" s="34">
        <v>16</v>
      </c>
      <c r="N29" s="32">
        <v>2</v>
      </c>
      <c r="O29" s="35">
        <v>0</v>
      </c>
      <c r="P29" s="32">
        <v>0</v>
      </c>
      <c r="Q29" s="34">
        <v>16</v>
      </c>
      <c r="R29" s="32">
        <v>2</v>
      </c>
      <c r="S29" s="35">
        <v>6</v>
      </c>
      <c r="T29" s="32">
        <v>1</v>
      </c>
      <c r="U29" s="34">
        <v>12</v>
      </c>
      <c r="V29" s="32">
        <v>4</v>
      </c>
      <c r="W29" s="52">
        <f t="shared" si="0"/>
        <v>623</v>
      </c>
      <c r="X29" s="52">
        <f t="shared" si="1"/>
        <v>40</v>
      </c>
      <c r="Y29" s="52">
        <f t="shared" si="2"/>
        <v>7</v>
      </c>
      <c r="Z29" s="28"/>
      <c r="AA29" s="49"/>
      <c r="AB29" s="46"/>
      <c r="AC29" s="50"/>
      <c r="AD29" s="46"/>
      <c r="AE29" s="51"/>
      <c r="AF29" s="46"/>
      <c r="AG29" s="50"/>
      <c r="AH29" s="46"/>
    </row>
    <row r="30" spans="1:34" ht="18.75" customHeight="1">
      <c r="A30" s="32">
        <v>25</v>
      </c>
      <c r="B30" s="32" t="s">
        <v>133</v>
      </c>
      <c r="C30" s="53">
        <v>528</v>
      </c>
      <c r="D30" s="53">
        <v>130</v>
      </c>
      <c r="E30" s="40">
        <v>16</v>
      </c>
      <c r="F30" s="32">
        <v>7</v>
      </c>
      <c r="G30" s="35">
        <v>3</v>
      </c>
      <c r="H30" s="32">
        <v>2</v>
      </c>
      <c r="I30" s="34">
        <v>16</v>
      </c>
      <c r="J30" s="32">
        <v>0</v>
      </c>
      <c r="K30" s="35">
        <v>10</v>
      </c>
      <c r="L30" s="32">
        <v>0</v>
      </c>
      <c r="M30" s="34">
        <v>16</v>
      </c>
      <c r="N30" s="32">
        <v>4</v>
      </c>
      <c r="O30" s="35">
        <v>0</v>
      </c>
      <c r="P30" s="32">
        <v>0</v>
      </c>
      <c r="Q30" s="34">
        <v>16</v>
      </c>
      <c r="R30" s="32">
        <v>7</v>
      </c>
      <c r="S30" s="35">
        <v>6</v>
      </c>
      <c r="T30" s="32">
        <v>2</v>
      </c>
      <c r="U30" s="34">
        <v>12</v>
      </c>
      <c r="V30" s="32">
        <v>5</v>
      </c>
      <c r="W30" s="52">
        <f t="shared" si="0"/>
        <v>623</v>
      </c>
      <c r="X30" s="52">
        <f t="shared" si="1"/>
        <v>157</v>
      </c>
      <c r="Y30" s="52">
        <f t="shared" si="2"/>
        <v>26</v>
      </c>
      <c r="Z30" s="28"/>
      <c r="AA30" s="49"/>
      <c r="AB30" s="46"/>
      <c r="AC30" s="50"/>
      <c r="AD30" s="46"/>
      <c r="AE30" s="51"/>
      <c r="AF30" s="46"/>
      <c r="AG30" s="50"/>
      <c r="AH30" s="46"/>
    </row>
    <row r="31" spans="1:34" ht="18.75" customHeight="1">
      <c r="A31" s="32">
        <v>26</v>
      </c>
      <c r="B31" s="32" t="s">
        <v>63</v>
      </c>
      <c r="C31" s="53">
        <v>528</v>
      </c>
      <c r="D31" s="53">
        <v>1</v>
      </c>
      <c r="E31" s="40">
        <v>16</v>
      </c>
      <c r="F31" s="32">
        <v>0</v>
      </c>
      <c r="G31" s="35">
        <v>3</v>
      </c>
      <c r="H31" s="32">
        <v>0</v>
      </c>
      <c r="I31" s="34">
        <v>16</v>
      </c>
      <c r="J31" s="32">
        <v>0</v>
      </c>
      <c r="K31" s="35">
        <v>10</v>
      </c>
      <c r="L31" s="32">
        <v>0</v>
      </c>
      <c r="M31" s="34">
        <v>16</v>
      </c>
      <c r="N31" s="32">
        <v>1</v>
      </c>
      <c r="O31" s="35">
        <v>0</v>
      </c>
      <c r="P31" s="32">
        <v>0</v>
      </c>
      <c r="Q31" s="34">
        <v>16</v>
      </c>
      <c r="R31" s="32">
        <v>0</v>
      </c>
      <c r="S31" s="35">
        <v>6</v>
      </c>
      <c r="T31" s="32">
        <v>0</v>
      </c>
      <c r="U31" s="34">
        <v>12</v>
      </c>
      <c r="V31" s="32">
        <v>0</v>
      </c>
      <c r="W31" s="52">
        <f t="shared" si="0"/>
        <v>623</v>
      </c>
      <c r="X31" s="52">
        <f t="shared" si="1"/>
        <v>2</v>
      </c>
      <c r="Y31" s="52">
        <f t="shared" si="2"/>
        <v>1</v>
      </c>
      <c r="Z31" s="28"/>
      <c r="AA31" s="49"/>
      <c r="AB31" s="46"/>
      <c r="AC31" s="50"/>
      <c r="AD31" s="46"/>
      <c r="AE31" s="51"/>
      <c r="AF31" s="46"/>
      <c r="AG31" s="50"/>
      <c r="AH31" s="46"/>
    </row>
    <row r="32" spans="1:34" ht="18.75" customHeight="1">
      <c r="A32" s="32">
        <v>27</v>
      </c>
      <c r="B32" s="32" t="s">
        <v>64</v>
      </c>
      <c r="C32" s="53">
        <v>528</v>
      </c>
      <c r="D32" s="53">
        <v>49</v>
      </c>
      <c r="E32" s="40">
        <v>16</v>
      </c>
      <c r="F32" s="32">
        <v>0</v>
      </c>
      <c r="G32" s="35">
        <v>3</v>
      </c>
      <c r="H32" s="32">
        <v>1</v>
      </c>
      <c r="I32" s="34">
        <v>16</v>
      </c>
      <c r="J32" s="32">
        <v>0</v>
      </c>
      <c r="K32" s="35">
        <v>10</v>
      </c>
      <c r="L32" s="32">
        <v>0</v>
      </c>
      <c r="M32" s="34">
        <v>16</v>
      </c>
      <c r="N32" s="32">
        <v>0</v>
      </c>
      <c r="O32" s="35">
        <v>0</v>
      </c>
      <c r="P32" s="32">
        <v>0</v>
      </c>
      <c r="Q32" s="34">
        <v>16</v>
      </c>
      <c r="R32" s="32">
        <v>1</v>
      </c>
      <c r="S32" s="35">
        <v>6</v>
      </c>
      <c r="T32" s="32">
        <v>0</v>
      </c>
      <c r="U32" s="34">
        <v>12</v>
      </c>
      <c r="V32" s="32">
        <v>0</v>
      </c>
      <c r="W32" s="52">
        <f t="shared" si="0"/>
        <v>623</v>
      </c>
      <c r="X32" s="52">
        <f t="shared" si="1"/>
        <v>51</v>
      </c>
      <c r="Y32" s="52">
        <f t="shared" si="2"/>
        <v>9</v>
      </c>
      <c r="Z32" s="28"/>
      <c r="AA32" s="49"/>
      <c r="AB32" s="46"/>
      <c r="AC32" s="50"/>
      <c r="AD32" s="46"/>
      <c r="AE32" s="51"/>
      <c r="AF32" s="46"/>
      <c r="AG32" s="50"/>
      <c r="AH32" s="46"/>
    </row>
    <row r="33" spans="1:34" ht="18.75" customHeight="1">
      <c r="A33" s="32">
        <v>28</v>
      </c>
      <c r="B33" s="32" t="s">
        <v>154</v>
      </c>
      <c r="C33" s="53">
        <v>524</v>
      </c>
      <c r="D33" s="53">
        <v>133</v>
      </c>
      <c r="E33" s="40">
        <v>16</v>
      </c>
      <c r="F33" s="32">
        <v>2</v>
      </c>
      <c r="G33" s="35">
        <v>3</v>
      </c>
      <c r="H33" s="32">
        <v>0</v>
      </c>
      <c r="I33" s="34">
        <v>16</v>
      </c>
      <c r="J33" s="32">
        <v>2</v>
      </c>
      <c r="K33" s="35">
        <v>10</v>
      </c>
      <c r="L33" s="32">
        <v>0</v>
      </c>
      <c r="M33" s="34">
        <v>16</v>
      </c>
      <c r="N33" s="32">
        <v>2</v>
      </c>
      <c r="O33" s="35">
        <v>0</v>
      </c>
      <c r="P33" s="32">
        <v>0</v>
      </c>
      <c r="Q33" s="34">
        <v>16</v>
      </c>
      <c r="R33" s="32">
        <v>2</v>
      </c>
      <c r="S33" s="35">
        <v>6</v>
      </c>
      <c r="T33" s="32">
        <v>0</v>
      </c>
      <c r="U33" s="34">
        <v>12</v>
      </c>
      <c r="V33" s="32">
        <v>1</v>
      </c>
      <c r="W33" s="52">
        <f t="shared" si="0"/>
        <v>619</v>
      </c>
      <c r="X33" s="52">
        <f t="shared" si="1"/>
        <v>142</v>
      </c>
      <c r="Y33" s="52">
        <f t="shared" si="2"/>
        <v>23</v>
      </c>
      <c r="Z33" s="28"/>
      <c r="AA33" s="49"/>
      <c r="AB33" s="46"/>
      <c r="AC33" s="50"/>
      <c r="AD33" s="46"/>
      <c r="AE33" s="51"/>
      <c r="AF33" s="46"/>
      <c r="AG33" s="50"/>
      <c r="AH33" s="46"/>
    </row>
    <row r="34" spans="1:34" ht="18.75" customHeight="1">
      <c r="A34" s="32">
        <v>29</v>
      </c>
      <c r="B34" s="32" t="s">
        <v>157</v>
      </c>
      <c r="C34" s="53">
        <v>528</v>
      </c>
      <c r="D34" s="53">
        <v>148</v>
      </c>
      <c r="E34" s="40">
        <v>16</v>
      </c>
      <c r="F34" s="32">
        <v>0</v>
      </c>
      <c r="G34" s="35">
        <v>3</v>
      </c>
      <c r="H34" s="32">
        <v>0</v>
      </c>
      <c r="I34" s="34">
        <v>16</v>
      </c>
      <c r="J34" s="32">
        <v>0</v>
      </c>
      <c r="K34" s="35">
        <v>10</v>
      </c>
      <c r="L34" s="32">
        <v>0</v>
      </c>
      <c r="M34" s="34">
        <v>16</v>
      </c>
      <c r="N34" s="32">
        <v>0</v>
      </c>
      <c r="O34" s="35">
        <v>0</v>
      </c>
      <c r="P34" s="32">
        <v>0</v>
      </c>
      <c r="Q34" s="34">
        <v>16</v>
      </c>
      <c r="R34" s="32">
        <v>1</v>
      </c>
      <c r="S34" s="35">
        <v>6</v>
      </c>
      <c r="T34" s="32">
        <v>1</v>
      </c>
      <c r="U34" s="34">
        <v>12</v>
      </c>
      <c r="V34" s="32">
        <v>0</v>
      </c>
      <c r="W34" s="52">
        <f t="shared" si="0"/>
        <v>623</v>
      </c>
      <c r="X34" s="52">
        <f t="shared" si="1"/>
        <v>150</v>
      </c>
      <c r="Y34" s="52">
        <f t="shared" si="2"/>
        <v>25</v>
      </c>
      <c r="Z34" s="28"/>
      <c r="AA34" s="49"/>
      <c r="AB34" s="46"/>
      <c r="AC34" s="50"/>
      <c r="AD34" s="46"/>
      <c r="AE34" s="51"/>
      <c r="AF34" s="46"/>
      <c r="AG34" s="50"/>
      <c r="AH34" s="46"/>
    </row>
    <row r="35" spans="1:34" ht="18.75" customHeight="1">
      <c r="A35" s="32">
        <v>30</v>
      </c>
      <c r="B35" s="32" t="s">
        <v>134</v>
      </c>
      <c r="C35" s="53">
        <v>528</v>
      </c>
      <c r="D35" s="53">
        <v>187</v>
      </c>
      <c r="E35" s="40">
        <v>16</v>
      </c>
      <c r="F35" s="32">
        <v>7</v>
      </c>
      <c r="G35" s="35">
        <v>3</v>
      </c>
      <c r="H35" s="32">
        <v>2</v>
      </c>
      <c r="I35" s="34">
        <v>16</v>
      </c>
      <c r="J35" s="32">
        <v>4</v>
      </c>
      <c r="K35" s="35">
        <v>10</v>
      </c>
      <c r="L35" s="32">
        <v>0</v>
      </c>
      <c r="M35" s="34">
        <v>16</v>
      </c>
      <c r="N35" s="32">
        <v>2</v>
      </c>
      <c r="O35" s="35">
        <v>0</v>
      </c>
      <c r="P35" s="32">
        <v>0</v>
      </c>
      <c r="Q35" s="34">
        <v>16</v>
      </c>
      <c r="R35" s="32">
        <v>8</v>
      </c>
      <c r="S35" s="35">
        <v>6</v>
      </c>
      <c r="T35" s="32">
        <v>3</v>
      </c>
      <c r="U35" s="34">
        <v>12</v>
      </c>
      <c r="V35" s="32">
        <v>5</v>
      </c>
      <c r="W35" s="52">
        <f t="shared" si="0"/>
        <v>623</v>
      </c>
      <c r="X35" s="52">
        <f t="shared" si="1"/>
        <v>218</v>
      </c>
      <c r="Y35" s="52">
        <f t="shared" si="2"/>
        <v>35</v>
      </c>
      <c r="Z35" s="28"/>
      <c r="AA35" s="49"/>
      <c r="AB35" s="46"/>
      <c r="AC35" s="50"/>
      <c r="AD35" s="46"/>
      <c r="AE35" s="51"/>
      <c r="AF35" s="46"/>
      <c r="AG35" s="50"/>
      <c r="AH35" s="46"/>
    </row>
    <row r="36" spans="1:34" ht="18.75" customHeight="1">
      <c r="A36" s="32">
        <v>31</v>
      </c>
      <c r="B36" s="32" t="s">
        <v>65</v>
      </c>
      <c r="C36" s="53">
        <v>518</v>
      </c>
      <c r="D36" s="53">
        <v>19</v>
      </c>
      <c r="E36" s="40">
        <v>16</v>
      </c>
      <c r="F36" s="32">
        <v>3</v>
      </c>
      <c r="G36" s="35">
        <v>0</v>
      </c>
      <c r="H36" s="32">
        <v>0</v>
      </c>
      <c r="I36" s="34">
        <v>16</v>
      </c>
      <c r="J36" s="32">
        <v>3</v>
      </c>
      <c r="K36" s="35">
        <v>10</v>
      </c>
      <c r="L36" s="32">
        <v>0</v>
      </c>
      <c r="M36" s="34">
        <v>16</v>
      </c>
      <c r="N36" s="32">
        <v>5</v>
      </c>
      <c r="O36" s="35">
        <v>6</v>
      </c>
      <c r="P36" s="32">
        <v>1</v>
      </c>
      <c r="Q36" s="34">
        <v>16</v>
      </c>
      <c r="R36" s="32">
        <v>4</v>
      </c>
      <c r="S36" s="35">
        <v>3</v>
      </c>
      <c r="T36" s="32">
        <v>1</v>
      </c>
      <c r="U36" s="34">
        <v>12</v>
      </c>
      <c r="V36" s="32">
        <v>6</v>
      </c>
      <c r="W36" s="52">
        <f t="shared" si="0"/>
        <v>613</v>
      </c>
      <c r="X36" s="52">
        <f t="shared" si="1"/>
        <v>42</v>
      </c>
      <c r="Y36" s="52">
        <f t="shared" si="2"/>
        <v>7</v>
      </c>
      <c r="Z36" s="28"/>
      <c r="AA36" s="49"/>
      <c r="AB36" s="46"/>
      <c r="AC36" s="50"/>
      <c r="AD36" s="46"/>
      <c r="AE36" s="51"/>
      <c r="AF36" s="46"/>
      <c r="AG36" s="50"/>
      <c r="AH36" s="46"/>
    </row>
    <row r="37" spans="1:34" ht="18.75" customHeight="1">
      <c r="A37" s="32">
        <v>32</v>
      </c>
      <c r="B37" s="32" t="s">
        <v>66</v>
      </c>
      <c r="C37" s="53">
        <v>518</v>
      </c>
      <c r="D37" s="53">
        <v>136</v>
      </c>
      <c r="E37" s="40">
        <v>16</v>
      </c>
      <c r="F37" s="32">
        <v>4</v>
      </c>
      <c r="G37" s="35">
        <v>0</v>
      </c>
      <c r="H37" s="32">
        <v>0</v>
      </c>
      <c r="I37" s="34">
        <v>16</v>
      </c>
      <c r="J37" s="32">
        <v>1</v>
      </c>
      <c r="K37" s="35">
        <v>10</v>
      </c>
      <c r="L37" s="32">
        <v>0</v>
      </c>
      <c r="M37" s="34">
        <v>16</v>
      </c>
      <c r="N37" s="32">
        <v>4</v>
      </c>
      <c r="O37" s="35">
        <v>6</v>
      </c>
      <c r="P37" s="32">
        <v>0</v>
      </c>
      <c r="Q37" s="34">
        <v>16</v>
      </c>
      <c r="R37" s="32">
        <v>4</v>
      </c>
      <c r="S37" s="35">
        <v>3</v>
      </c>
      <c r="T37" s="32">
        <v>1</v>
      </c>
      <c r="U37" s="34">
        <v>12</v>
      </c>
      <c r="V37" s="32">
        <v>5</v>
      </c>
      <c r="W37" s="52">
        <f t="shared" si="0"/>
        <v>613</v>
      </c>
      <c r="X37" s="52">
        <f t="shared" si="1"/>
        <v>155</v>
      </c>
      <c r="Y37" s="52">
        <f t="shared" si="2"/>
        <v>26</v>
      </c>
      <c r="Z37" s="28"/>
      <c r="AA37" s="49"/>
      <c r="AB37" s="46"/>
      <c r="AC37" s="50"/>
      <c r="AD37" s="46"/>
      <c r="AE37" s="51"/>
      <c r="AF37" s="46"/>
      <c r="AG37" s="50"/>
      <c r="AH37" s="46"/>
    </row>
    <row r="38" spans="1:34" ht="18.75" customHeight="1">
      <c r="A38" s="32">
        <v>33</v>
      </c>
      <c r="B38" s="32" t="s">
        <v>138</v>
      </c>
      <c r="C38" s="53">
        <v>518</v>
      </c>
      <c r="D38" s="53">
        <v>19</v>
      </c>
      <c r="E38" s="40">
        <v>16</v>
      </c>
      <c r="F38" s="32">
        <v>0</v>
      </c>
      <c r="G38" s="35">
        <v>0</v>
      </c>
      <c r="H38" s="32">
        <v>0</v>
      </c>
      <c r="I38" s="34">
        <v>16</v>
      </c>
      <c r="J38" s="32">
        <v>1</v>
      </c>
      <c r="K38" s="35">
        <v>10</v>
      </c>
      <c r="L38" s="32">
        <v>0</v>
      </c>
      <c r="M38" s="34">
        <v>16</v>
      </c>
      <c r="N38" s="32">
        <v>1</v>
      </c>
      <c r="O38" s="35">
        <v>6</v>
      </c>
      <c r="P38" s="32">
        <v>0</v>
      </c>
      <c r="Q38" s="34">
        <v>16</v>
      </c>
      <c r="R38" s="32">
        <v>2</v>
      </c>
      <c r="S38" s="35">
        <v>3</v>
      </c>
      <c r="T38" s="32">
        <v>1</v>
      </c>
      <c r="U38" s="34">
        <v>12</v>
      </c>
      <c r="V38" s="32">
        <v>2</v>
      </c>
      <c r="W38" s="52">
        <f t="shared" si="0"/>
        <v>613</v>
      </c>
      <c r="X38" s="52">
        <f t="shared" si="1"/>
        <v>26</v>
      </c>
      <c r="Y38" s="52">
        <f t="shared" si="2"/>
        <v>5</v>
      </c>
      <c r="Z38" s="28"/>
      <c r="AA38" s="49"/>
      <c r="AB38" s="46"/>
      <c r="AC38" s="50"/>
      <c r="AD38" s="46"/>
      <c r="AE38" s="51"/>
      <c r="AF38" s="46"/>
      <c r="AG38" s="50"/>
      <c r="AH38" s="46"/>
    </row>
    <row r="39" spans="1:34" ht="18.75" customHeight="1">
      <c r="A39" s="32">
        <v>34</v>
      </c>
      <c r="B39" s="32" t="s">
        <v>139</v>
      </c>
      <c r="C39" s="53">
        <v>518</v>
      </c>
      <c r="D39" s="53">
        <v>56</v>
      </c>
      <c r="E39" s="40">
        <v>16</v>
      </c>
      <c r="F39" s="32">
        <v>7</v>
      </c>
      <c r="G39" s="35">
        <v>0</v>
      </c>
      <c r="H39" s="32">
        <v>0</v>
      </c>
      <c r="I39" s="34">
        <v>16</v>
      </c>
      <c r="J39" s="32">
        <v>2</v>
      </c>
      <c r="K39" s="35">
        <v>10</v>
      </c>
      <c r="L39" s="32">
        <v>0</v>
      </c>
      <c r="M39" s="34">
        <v>16</v>
      </c>
      <c r="N39" s="32">
        <v>4</v>
      </c>
      <c r="O39" s="35">
        <v>6</v>
      </c>
      <c r="P39" s="32">
        <v>2</v>
      </c>
      <c r="Q39" s="34">
        <v>16</v>
      </c>
      <c r="R39" s="32">
        <v>7</v>
      </c>
      <c r="S39" s="35">
        <v>3</v>
      </c>
      <c r="T39" s="32">
        <v>2</v>
      </c>
      <c r="U39" s="34">
        <v>12</v>
      </c>
      <c r="V39" s="32">
        <v>6</v>
      </c>
      <c r="W39" s="52">
        <f t="shared" si="0"/>
        <v>613</v>
      </c>
      <c r="X39" s="52">
        <f t="shared" si="1"/>
        <v>86</v>
      </c>
      <c r="Y39" s="52">
        <f t="shared" si="2"/>
        <v>15</v>
      </c>
      <c r="Z39" s="28"/>
      <c r="AA39" s="49"/>
      <c r="AB39" s="46"/>
      <c r="AC39" s="50"/>
      <c r="AD39" s="46"/>
      <c r="AE39" s="51"/>
      <c r="AF39" s="46"/>
      <c r="AG39" s="50"/>
      <c r="AH39" s="46"/>
    </row>
    <row r="40" spans="1:34" ht="18.75" customHeight="1">
      <c r="A40" s="32">
        <v>35</v>
      </c>
      <c r="B40" s="32" t="s">
        <v>136</v>
      </c>
      <c r="C40" s="53">
        <v>518</v>
      </c>
      <c r="D40" s="53">
        <v>2</v>
      </c>
      <c r="E40" s="40">
        <v>16</v>
      </c>
      <c r="F40" s="32">
        <v>0</v>
      </c>
      <c r="G40" s="35">
        <v>0</v>
      </c>
      <c r="H40" s="32">
        <v>0</v>
      </c>
      <c r="I40" s="34">
        <v>16</v>
      </c>
      <c r="J40" s="32">
        <v>0</v>
      </c>
      <c r="K40" s="35">
        <v>10</v>
      </c>
      <c r="L40" s="32">
        <v>0</v>
      </c>
      <c r="M40" s="34">
        <v>16</v>
      </c>
      <c r="N40" s="32">
        <v>0</v>
      </c>
      <c r="O40" s="35">
        <v>6</v>
      </c>
      <c r="P40" s="32">
        <v>0</v>
      </c>
      <c r="Q40" s="34">
        <v>16</v>
      </c>
      <c r="R40" s="32">
        <v>0</v>
      </c>
      <c r="S40" s="35">
        <v>3</v>
      </c>
      <c r="T40" s="32">
        <v>0</v>
      </c>
      <c r="U40" s="34">
        <v>12</v>
      </c>
      <c r="V40" s="32">
        <v>0</v>
      </c>
      <c r="W40" s="52">
        <f t="shared" si="0"/>
        <v>613</v>
      </c>
      <c r="X40" s="52">
        <f t="shared" si="1"/>
        <v>2</v>
      </c>
      <c r="Y40" s="52">
        <f t="shared" si="2"/>
        <v>1</v>
      </c>
      <c r="Z40" s="28"/>
      <c r="AA40" s="49"/>
      <c r="AB40" s="46"/>
      <c r="AC40" s="50"/>
      <c r="AD40" s="46"/>
      <c r="AE40" s="51"/>
      <c r="AF40" s="46"/>
      <c r="AG40" s="50"/>
      <c r="AH40" s="46"/>
    </row>
    <row r="41" spans="1:34" ht="18.75" customHeight="1">
      <c r="A41" s="32">
        <v>36</v>
      </c>
      <c r="B41" s="32" t="s">
        <v>137</v>
      </c>
      <c r="C41" s="53">
        <v>518</v>
      </c>
      <c r="D41" s="53">
        <v>29</v>
      </c>
      <c r="E41" s="40">
        <v>16</v>
      </c>
      <c r="F41" s="32">
        <v>0</v>
      </c>
      <c r="G41" s="35">
        <v>0</v>
      </c>
      <c r="H41" s="32">
        <v>0</v>
      </c>
      <c r="I41" s="34">
        <v>16</v>
      </c>
      <c r="J41" s="32">
        <v>0</v>
      </c>
      <c r="K41" s="35">
        <v>10</v>
      </c>
      <c r="L41" s="32">
        <v>0</v>
      </c>
      <c r="M41" s="34">
        <v>16</v>
      </c>
      <c r="N41" s="32">
        <v>0</v>
      </c>
      <c r="O41" s="35">
        <v>6</v>
      </c>
      <c r="P41" s="32">
        <v>0</v>
      </c>
      <c r="Q41" s="34">
        <v>16</v>
      </c>
      <c r="R41" s="32">
        <v>0</v>
      </c>
      <c r="S41" s="35">
        <v>3</v>
      </c>
      <c r="T41" s="32">
        <v>0</v>
      </c>
      <c r="U41" s="34">
        <v>12</v>
      </c>
      <c r="V41" s="32">
        <v>0</v>
      </c>
      <c r="W41" s="52">
        <f t="shared" si="0"/>
        <v>613</v>
      </c>
      <c r="X41" s="52">
        <f t="shared" si="1"/>
        <v>29</v>
      </c>
      <c r="Y41" s="52">
        <f t="shared" si="2"/>
        <v>5</v>
      </c>
      <c r="Z41" s="28"/>
      <c r="AA41" s="49"/>
      <c r="AB41" s="46"/>
      <c r="AC41" s="50"/>
      <c r="AD41" s="46"/>
      <c r="AE41" s="51"/>
      <c r="AF41" s="46"/>
      <c r="AG41" s="50"/>
      <c r="AH41" s="46"/>
    </row>
    <row r="42" spans="1:34" ht="18.75" customHeight="1">
      <c r="A42" s="32">
        <v>37</v>
      </c>
      <c r="B42" s="32" t="s">
        <v>135</v>
      </c>
      <c r="C42" s="53">
        <v>518</v>
      </c>
      <c r="D42" s="53">
        <v>151</v>
      </c>
      <c r="E42" s="40">
        <v>16</v>
      </c>
      <c r="F42" s="32">
        <v>3</v>
      </c>
      <c r="G42" s="35">
        <v>0</v>
      </c>
      <c r="H42" s="32">
        <v>0</v>
      </c>
      <c r="I42" s="34">
        <v>16</v>
      </c>
      <c r="J42" s="32">
        <v>7</v>
      </c>
      <c r="K42" s="35">
        <v>10</v>
      </c>
      <c r="L42" s="32">
        <v>0</v>
      </c>
      <c r="M42" s="34">
        <v>16</v>
      </c>
      <c r="N42" s="32">
        <v>1</v>
      </c>
      <c r="O42" s="35">
        <v>6</v>
      </c>
      <c r="P42" s="32">
        <v>3</v>
      </c>
      <c r="Q42" s="34">
        <v>16</v>
      </c>
      <c r="R42" s="32">
        <v>3</v>
      </c>
      <c r="S42" s="35">
        <v>3</v>
      </c>
      <c r="T42" s="32">
        <v>0</v>
      </c>
      <c r="U42" s="34">
        <v>12</v>
      </c>
      <c r="V42" s="32">
        <v>6</v>
      </c>
      <c r="W42" s="52">
        <f t="shared" si="0"/>
        <v>613</v>
      </c>
      <c r="X42" s="52">
        <f t="shared" si="1"/>
        <v>174</v>
      </c>
      <c r="Y42" s="52">
        <f t="shared" si="2"/>
        <v>29</v>
      </c>
      <c r="Z42" s="28"/>
      <c r="AA42" s="49"/>
      <c r="AB42" s="46"/>
      <c r="AC42" s="50"/>
      <c r="AD42" s="46"/>
      <c r="AE42" s="51"/>
      <c r="AF42" s="46"/>
      <c r="AG42" s="50"/>
      <c r="AH42" s="46"/>
    </row>
    <row r="43" spans="1:34" ht="18.75" customHeight="1">
      <c r="A43" s="32">
        <v>38</v>
      </c>
      <c r="B43" s="32" t="s">
        <v>67</v>
      </c>
      <c r="C43" s="53">
        <v>518</v>
      </c>
      <c r="D43" s="53">
        <v>232</v>
      </c>
      <c r="E43" s="40">
        <v>16</v>
      </c>
      <c r="F43" s="32">
        <v>8</v>
      </c>
      <c r="G43" s="35">
        <v>0</v>
      </c>
      <c r="H43" s="32">
        <v>0</v>
      </c>
      <c r="I43" s="34">
        <v>16</v>
      </c>
      <c r="J43" s="32">
        <v>7</v>
      </c>
      <c r="K43" s="35">
        <v>10</v>
      </c>
      <c r="L43" s="32">
        <v>0</v>
      </c>
      <c r="M43" s="34">
        <v>16</v>
      </c>
      <c r="N43" s="32">
        <v>6</v>
      </c>
      <c r="O43" s="35">
        <v>6</v>
      </c>
      <c r="P43" s="32">
        <v>3</v>
      </c>
      <c r="Q43" s="34">
        <v>16</v>
      </c>
      <c r="R43" s="32">
        <v>12</v>
      </c>
      <c r="S43" s="35">
        <v>3</v>
      </c>
      <c r="T43" s="32">
        <v>5</v>
      </c>
      <c r="U43" s="34">
        <v>12</v>
      </c>
      <c r="V43" s="32">
        <v>8</v>
      </c>
      <c r="W43" s="52">
        <f t="shared" si="0"/>
        <v>613</v>
      </c>
      <c r="X43" s="52">
        <f t="shared" si="1"/>
        <v>281</v>
      </c>
      <c r="Y43" s="52">
        <f t="shared" si="2"/>
        <v>46</v>
      </c>
      <c r="Z43" s="28"/>
      <c r="AA43" s="49"/>
      <c r="AB43" s="46"/>
      <c r="AC43" s="50"/>
      <c r="AD43" s="46"/>
      <c r="AE43" s="51"/>
      <c r="AF43" s="46"/>
      <c r="AG43" s="50"/>
      <c r="AH43" s="46"/>
    </row>
    <row r="44" spans="1:34" ht="18.75" customHeight="1">
      <c r="A44" s="32">
        <v>39</v>
      </c>
      <c r="B44" s="32" t="s">
        <v>68</v>
      </c>
      <c r="C44" s="53">
        <v>518</v>
      </c>
      <c r="D44" s="53">
        <v>290</v>
      </c>
      <c r="E44" s="40">
        <v>16</v>
      </c>
      <c r="F44" s="32">
        <v>12</v>
      </c>
      <c r="G44" s="35">
        <v>0</v>
      </c>
      <c r="H44" s="32">
        <v>0</v>
      </c>
      <c r="I44" s="34">
        <v>16</v>
      </c>
      <c r="J44" s="32">
        <v>11</v>
      </c>
      <c r="K44" s="35">
        <v>10</v>
      </c>
      <c r="L44" s="32">
        <v>0</v>
      </c>
      <c r="M44" s="34">
        <v>16</v>
      </c>
      <c r="N44" s="32">
        <v>11</v>
      </c>
      <c r="O44" s="35">
        <v>6</v>
      </c>
      <c r="P44" s="32">
        <v>3</v>
      </c>
      <c r="Q44" s="34">
        <v>16</v>
      </c>
      <c r="R44" s="32">
        <v>13</v>
      </c>
      <c r="S44" s="35">
        <v>3</v>
      </c>
      <c r="T44" s="32">
        <v>6</v>
      </c>
      <c r="U44" s="34">
        <v>12</v>
      </c>
      <c r="V44" s="32">
        <v>6</v>
      </c>
      <c r="W44" s="52">
        <f t="shared" si="0"/>
        <v>613</v>
      </c>
      <c r="X44" s="52">
        <f t="shared" si="1"/>
        <v>352</v>
      </c>
      <c r="Y44" s="52">
        <f t="shared" si="2"/>
        <v>58</v>
      </c>
      <c r="Z44" s="28"/>
      <c r="AA44" s="49"/>
      <c r="AB44" s="46"/>
      <c r="AC44" s="50"/>
      <c r="AD44" s="46"/>
      <c r="AE44" s="51"/>
      <c r="AF44" s="46"/>
      <c r="AG44" s="50"/>
      <c r="AH44" s="46"/>
    </row>
    <row r="45" spans="1:34" ht="18.75" customHeight="1">
      <c r="A45" s="32">
        <v>40</v>
      </c>
      <c r="B45" s="32" t="s">
        <v>69</v>
      </c>
      <c r="C45" s="53">
        <v>518</v>
      </c>
      <c r="D45" s="53">
        <v>77</v>
      </c>
      <c r="E45" s="40">
        <v>16</v>
      </c>
      <c r="F45" s="32">
        <v>12</v>
      </c>
      <c r="G45" s="35">
        <v>0</v>
      </c>
      <c r="H45" s="32">
        <v>0</v>
      </c>
      <c r="I45" s="34">
        <v>16</v>
      </c>
      <c r="J45" s="32">
        <v>6</v>
      </c>
      <c r="K45" s="35">
        <v>10</v>
      </c>
      <c r="L45" s="32">
        <v>0</v>
      </c>
      <c r="M45" s="34">
        <v>16</v>
      </c>
      <c r="N45" s="32">
        <v>11</v>
      </c>
      <c r="O45" s="35">
        <v>6</v>
      </c>
      <c r="P45" s="32">
        <v>4</v>
      </c>
      <c r="Q45" s="34">
        <v>16</v>
      </c>
      <c r="R45" s="32">
        <v>14</v>
      </c>
      <c r="S45" s="35">
        <v>3</v>
      </c>
      <c r="T45" s="32">
        <v>5</v>
      </c>
      <c r="U45" s="34">
        <v>12</v>
      </c>
      <c r="V45" s="32">
        <v>7</v>
      </c>
      <c r="W45" s="52">
        <f t="shared" si="0"/>
        <v>613</v>
      </c>
      <c r="X45" s="52">
        <f t="shared" si="1"/>
        <v>136</v>
      </c>
      <c r="Y45" s="52">
        <f t="shared" si="2"/>
        <v>23</v>
      </c>
      <c r="Z45" s="28"/>
      <c r="AA45" s="49"/>
      <c r="AB45" s="46"/>
      <c r="AC45" s="50"/>
      <c r="AD45" s="46"/>
      <c r="AE45" s="51"/>
      <c r="AF45" s="46"/>
      <c r="AG45" s="50"/>
      <c r="AH45" s="46"/>
    </row>
    <row r="46" spans="1:34" ht="18.75" customHeight="1">
      <c r="A46" s="32">
        <v>41</v>
      </c>
      <c r="B46" s="32" t="s">
        <v>70</v>
      </c>
      <c r="C46" s="53">
        <v>518</v>
      </c>
      <c r="D46" s="53">
        <v>19</v>
      </c>
      <c r="E46" s="40">
        <v>16</v>
      </c>
      <c r="F46" s="32">
        <v>0</v>
      </c>
      <c r="G46" s="35">
        <v>0</v>
      </c>
      <c r="H46" s="32">
        <v>0</v>
      </c>
      <c r="I46" s="34">
        <v>16</v>
      </c>
      <c r="J46" s="32">
        <v>1</v>
      </c>
      <c r="K46" s="35">
        <v>10</v>
      </c>
      <c r="L46" s="32">
        <v>0</v>
      </c>
      <c r="M46" s="34">
        <v>16</v>
      </c>
      <c r="N46" s="32">
        <v>0</v>
      </c>
      <c r="O46" s="35">
        <v>6</v>
      </c>
      <c r="P46" s="32">
        <v>0</v>
      </c>
      <c r="Q46" s="34">
        <v>16</v>
      </c>
      <c r="R46" s="32">
        <v>0</v>
      </c>
      <c r="S46" s="35">
        <v>3</v>
      </c>
      <c r="T46" s="32">
        <v>0</v>
      </c>
      <c r="U46" s="34">
        <v>12</v>
      </c>
      <c r="V46" s="32">
        <v>0</v>
      </c>
      <c r="W46" s="52">
        <f t="shared" si="0"/>
        <v>613</v>
      </c>
      <c r="X46" s="52">
        <f t="shared" si="1"/>
        <v>20</v>
      </c>
      <c r="Y46" s="52">
        <f t="shared" si="2"/>
        <v>4</v>
      </c>
      <c r="Z46" s="28"/>
      <c r="AA46" s="49"/>
      <c r="AB46" s="46"/>
      <c r="AC46" s="50"/>
      <c r="AD46" s="46"/>
      <c r="AE46" s="51"/>
      <c r="AF46" s="46"/>
      <c r="AG46" s="50"/>
      <c r="AH46" s="46"/>
    </row>
    <row r="47" spans="1:34" ht="18.75" customHeight="1">
      <c r="A47" s="32">
        <v>42</v>
      </c>
      <c r="B47" s="32" t="s">
        <v>71</v>
      </c>
      <c r="C47" s="53">
        <v>518</v>
      </c>
      <c r="D47" s="53">
        <v>218</v>
      </c>
      <c r="E47" s="40">
        <v>16</v>
      </c>
      <c r="F47" s="32">
        <v>7</v>
      </c>
      <c r="G47" s="35">
        <v>0</v>
      </c>
      <c r="H47" s="32">
        <v>0</v>
      </c>
      <c r="I47" s="34">
        <v>16</v>
      </c>
      <c r="J47" s="32">
        <v>5</v>
      </c>
      <c r="K47" s="35">
        <v>10</v>
      </c>
      <c r="L47" s="32">
        <v>0</v>
      </c>
      <c r="M47" s="34">
        <v>16</v>
      </c>
      <c r="N47" s="32">
        <v>7</v>
      </c>
      <c r="O47" s="35">
        <v>6</v>
      </c>
      <c r="P47" s="32">
        <v>0</v>
      </c>
      <c r="Q47" s="34">
        <v>16</v>
      </c>
      <c r="R47" s="32">
        <v>8</v>
      </c>
      <c r="S47" s="35">
        <v>3</v>
      </c>
      <c r="T47" s="32">
        <v>5</v>
      </c>
      <c r="U47" s="34">
        <v>12</v>
      </c>
      <c r="V47" s="32">
        <v>5</v>
      </c>
      <c r="W47" s="52">
        <f t="shared" si="0"/>
        <v>613</v>
      </c>
      <c r="X47" s="52">
        <f t="shared" si="1"/>
        <v>255</v>
      </c>
      <c r="Y47" s="52">
        <f t="shared" si="2"/>
        <v>42</v>
      </c>
      <c r="Z47" s="28"/>
      <c r="AA47" s="49"/>
      <c r="AB47" s="46"/>
      <c r="AC47" s="50"/>
      <c r="AD47" s="46"/>
      <c r="AE47" s="51"/>
      <c r="AF47" s="46"/>
      <c r="AG47" s="50"/>
      <c r="AH47" s="46"/>
    </row>
    <row r="48" spans="1:34" ht="18.75" customHeight="1">
      <c r="A48" s="32">
        <v>43</v>
      </c>
      <c r="B48" s="32" t="s">
        <v>72</v>
      </c>
      <c r="C48" s="53">
        <v>518</v>
      </c>
      <c r="D48" s="53">
        <v>214</v>
      </c>
      <c r="E48" s="40">
        <v>16</v>
      </c>
      <c r="F48" s="32">
        <v>13</v>
      </c>
      <c r="G48" s="35">
        <v>0</v>
      </c>
      <c r="H48" s="32">
        <v>0</v>
      </c>
      <c r="I48" s="34">
        <v>16</v>
      </c>
      <c r="J48" s="32">
        <v>9</v>
      </c>
      <c r="K48" s="35">
        <v>10</v>
      </c>
      <c r="L48" s="32">
        <v>0</v>
      </c>
      <c r="M48" s="34">
        <v>16</v>
      </c>
      <c r="N48" s="32">
        <v>9</v>
      </c>
      <c r="O48" s="35">
        <v>6</v>
      </c>
      <c r="P48" s="32">
        <v>3</v>
      </c>
      <c r="Q48" s="34">
        <v>16</v>
      </c>
      <c r="R48" s="32">
        <v>15</v>
      </c>
      <c r="S48" s="35">
        <v>3</v>
      </c>
      <c r="T48" s="32">
        <v>4</v>
      </c>
      <c r="U48" s="34">
        <v>12</v>
      </c>
      <c r="V48" s="32">
        <v>12</v>
      </c>
      <c r="W48" s="52">
        <f t="shared" si="0"/>
        <v>613</v>
      </c>
      <c r="X48" s="52">
        <f t="shared" si="1"/>
        <v>279</v>
      </c>
      <c r="Y48" s="52">
        <f t="shared" si="2"/>
        <v>46</v>
      </c>
      <c r="Z48" s="28"/>
      <c r="AA48" s="49"/>
      <c r="AB48" s="46"/>
      <c r="AC48" s="50"/>
      <c r="AD48" s="46"/>
      <c r="AE48" s="51"/>
      <c r="AF48" s="46"/>
      <c r="AG48" s="50"/>
      <c r="AH48" s="46"/>
    </row>
    <row r="49" spans="1:34" ht="18.75" customHeight="1">
      <c r="A49" s="32">
        <v>44</v>
      </c>
      <c r="B49" s="32" t="s">
        <v>73</v>
      </c>
      <c r="C49" s="53">
        <v>518</v>
      </c>
      <c r="D49" s="53">
        <v>135</v>
      </c>
      <c r="E49" s="40">
        <v>16</v>
      </c>
      <c r="F49" s="32">
        <v>3</v>
      </c>
      <c r="G49" s="35">
        <v>0</v>
      </c>
      <c r="H49" s="32">
        <v>0</v>
      </c>
      <c r="I49" s="34">
        <v>16</v>
      </c>
      <c r="J49" s="32">
        <v>3</v>
      </c>
      <c r="K49" s="35">
        <v>10</v>
      </c>
      <c r="L49" s="32">
        <v>0</v>
      </c>
      <c r="M49" s="34">
        <v>16</v>
      </c>
      <c r="N49" s="32">
        <v>2</v>
      </c>
      <c r="O49" s="35">
        <v>6</v>
      </c>
      <c r="P49" s="32">
        <v>2</v>
      </c>
      <c r="Q49" s="34">
        <v>16</v>
      </c>
      <c r="R49" s="32">
        <v>4</v>
      </c>
      <c r="S49" s="35">
        <v>3</v>
      </c>
      <c r="T49" s="32">
        <v>0</v>
      </c>
      <c r="U49" s="34">
        <v>12</v>
      </c>
      <c r="V49" s="32">
        <v>4</v>
      </c>
      <c r="W49" s="52">
        <f t="shared" si="0"/>
        <v>613</v>
      </c>
      <c r="X49" s="52">
        <f t="shared" si="1"/>
        <v>153</v>
      </c>
      <c r="Y49" s="52">
        <f t="shared" si="2"/>
        <v>25</v>
      </c>
      <c r="Z49" s="28"/>
      <c r="AA49" s="49"/>
      <c r="AB49" s="46"/>
      <c r="AC49" s="50"/>
      <c r="AD49" s="46"/>
      <c r="AE49" s="51"/>
      <c r="AF49" s="46"/>
      <c r="AG49" s="50"/>
      <c r="AH49" s="46"/>
    </row>
    <row r="50" spans="1:34" ht="18.75" customHeight="1">
      <c r="A50" s="32">
        <v>45</v>
      </c>
      <c r="B50" s="32" t="s">
        <v>156</v>
      </c>
      <c r="C50" s="53">
        <v>512</v>
      </c>
      <c r="D50" s="53">
        <v>154</v>
      </c>
      <c r="E50" s="40">
        <v>16</v>
      </c>
      <c r="F50" s="32">
        <v>10</v>
      </c>
      <c r="G50" s="35">
        <v>0</v>
      </c>
      <c r="H50" s="32">
        <v>0</v>
      </c>
      <c r="I50" s="34">
        <v>16</v>
      </c>
      <c r="J50" s="32">
        <v>3</v>
      </c>
      <c r="K50" s="35">
        <v>10</v>
      </c>
      <c r="L50" s="32">
        <v>0</v>
      </c>
      <c r="M50" s="34">
        <v>16</v>
      </c>
      <c r="N50" s="32">
        <v>4</v>
      </c>
      <c r="O50" s="35">
        <v>6</v>
      </c>
      <c r="P50" s="32">
        <v>1</v>
      </c>
      <c r="Q50" s="34">
        <v>16</v>
      </c>
      <c r="R50" s="32">
        <v>4</v>
      </c>
      <c r="S50" s="35">
        <v>3</v>
      </c>
      <c r="T50" s="32">
        <v>1</v>
      </c>
      <c r="U50" s="34">
        <v>12</v>
      </c>
      <c r="V50" s="32">
        <v>6</v>
      </c>
      <c r="W50" s="52">
        <f t="shared" si="0"/>
        <v>607</v>
      </c>
      <c r="X50" s="52">
        <f t="shared" si="1"/>
        <v>183</v>
      </c>
      <c r="Y50" s="52">
        <f t="shared" si="2"/>
        <v>31</v>
      </c>
      <c r="Z50" s="28"/>
      <c r="AA50" s="49"/>
      <c r="AB50" s="46"/>
      <c r="AC50" s="50"/>
      <c r="AD50" s="46"/>
      <c r="AE50" s="51"/>
      <c r="AF50" s="46"/>
      <c r="AG50" s="50"/>
      <c r="AH50" s="46"/>
    </row>
    <row r="51" spans="1:34" ht="18.75" customHeight="1">
      <c r="A51" s="32">
        <v>46</v>
      </c>
      <c r="B51" s="32" t="s">
        <v>155</v>
      </c>
      <c r="C51" s="53">
        <v>507</v>
      </c>
      <c r="D51" s="53">
        <v>89</v>
      </c>
      <c r="E51" s="40">
        <v>16</v>
      </c>
      <c r="F51" s="32">
        <v>7</v>
      </c>
      <c r="G51" s="35">
        <v>0</v>
      </c>
      <c r="H51" s="32">
        <v>0</v>
      </c>
      <c r="I51" s="34">
        <v>16</v>
      </c>
      <c r="J51" s="32">
        <v>7</v>
      </c>
      <c r="K51" s="35">
        <v>10</v>
      </c>
      <c r="L51" s="32">
        <v>5</v>
      </c>
      <c r="M51" s="34">
        <v>16</v>
      </c>
      <c r="N51" s="32">
        <v>8</v>
      </c>
      <c r="O51" s="35">
        <v>6</v>
      </c>
      <c r="P51" s="32">
        <v>4</v>
      </c>
      <c r="Q51" s="34">
        <v>16</v>
      </c>
      <c r="R51" s="32">
        <v>11</v>
      </c>
      <c r="S51" s="35">
        <v>3</v>
      </c>
      <c r="T51" s="32">
        <v>0</v>
      </c>
      <c r="U51" s="34">
        <v>12</v>
      </c>
      <c r="V51" s="32">
        <v>7</v>
      </c>
      <c r="W51" s="52">
        <f t="shared" si="0"/>
        <v>602</v>
      </c>
      <c r="X51" s="52">
        <f t="shared" si="1"/>
        <v>138</v>
      </c>
      <c r="Y51" s="52">
        <f t="shared" si="2"/>
        <v>23</v>
      </c>
      <c r="Z51" s="28"/>
      <c r="AA51" s="49"/>
      <c r="AB51" s="46"/>
      <c r="AC51" s="50"/>
      <c r="AD51" s="46"/>
      <c r="AE51" s="51"/>
      <c r="AF51" s="46"/>
      <c r="AG51" s="50"/>
      <c r="AH51" s="46"/>
    </row>
    <row r="52" spans="1:34" ht="18.75" customHeight="1">
      <c r="A52" s="32">
        <v>47</v>
      </c>
      <c r="B52" s="32" t="s">
        <v>74</v>
      </c>
      <c r="C52" s="53">
        <v>499</v>
      </c>
      <c r="D52" s="53">
        <v>181</v>
      </c>
      <c r="E52" s="40">
        <v>16</v>
      </c>
      <c r="F52" s="32">
        <v>1</v>
      </c>
      <c r="G52" s="35">
        <v>0</v>
      </c>
      <c r="H52" s="32">
        <v>0</v>
      </c>
      <c r="I52" s="34">
        <v>16</v>
      </c>
      <c r="J52" s="32">
        <v>4</v>
      </c>
      <c r="K52" s="35">
        <v>10</v>
      </c>
      <c r="L52" s="32">
        <v>3</v>
      </c>
      <c r="M52" s="34">
        <v>16</v>
      </c>
      <c r="N52" s="32">
        <v>3</v>
      </c>
      <c r="O52" s="35">
        <v>7</v>
      </c>
      <c r="P52" s="32">
        <v>5</v>
      </c>
      <c r="Q52" s="34">
        <v>16</v>
      </c>
      <c r="R52" s="32">
        <v>6</v>
      </c>
      <c r="S52" s="35">
        <v>3</v>
      </c>
      <c r="T52" s="32">
        <v>0</v>
      </c>
      <c r="U52" s="34">
        <v>12</v>
      </c>
      <c r="V52" s="32">
        <v>4</v>
      </c>
      <c r="W52" s="39">
        <f t="shared" si="0"/>
        <v>595</v>
      </c>
      <c r="X52" s="39">
        <f t="shared" si="1"/>
        <v>207</v>
      </c>
      <c r="Y52" s="39">
        <f t="shared" si="2"/>
        <v>35</v>
      </c>
      <c r="Z52" s="28"/>
      <c r="AA52" s="49"/>
      <c r="AB52" s="46"/>
      <c r="AC52" s="50"/>
      <c r="AD52" s="46"/>
      <c r="AE52" s="51"/>
      <c r="AF52" s="46"/>
      <c r="AG52" s="50"/>
      <c r="AH52" s="46"/>
    </row>
    <row r="53" spans="1:34" ht="18.75" customHeight="1">
      <c r="A53" s="32">
        <v>48</v>
      </c>
      <c r="B53" s="32" t="s">
        <v>75</v>
      </c>
      <c r="C53" s="53">
        <v>499</v>
      </c>
      <c r="D53" s="53">
        <v>87</v>
      </c>
      <c r="E53" s="40">
        <v>16</v>
      </c>
      <c r="F53" s="32">
        <v>1</v>
      </c>
      <c r="G53" s="35">
        <v>0</v>
      </c>
      <c r="H53" s="32">
        <v>0</v>
      </c>
      <c r="I53" s="34">
        <v>16</v>
      </c>
      <c r="J53" s="32">
        <v>0</v>
      </c>
      <c r="K53" s="35">
        <v>10</v>
      </c>
      <c r="L53" s="32">
        <v>0</v>
      </c>
      <c r="M53" s="34">
        <v>16</v>
      </c>
      <c r="N53" s="32">
        <v>0</v>
      </c>
      <c r="O53" s="35">
        <v>7</v>
      </c>
      <c r="P53" s="32">
        <v>0</v>
      </c>
      <c r="Q53" s="34">
        <v>16</v>
      </c>
      <c r="R53" s="32">
        <v>0</v>
      </c>
      <c r="S53" s="35">
        <v>3</v>
      </c>
      <c r="T53" s="32">
        <v>0</v>
      </c>
      <c r="U53" s="34">
        <v>12</v>
      </c>
      <c r="V53" s="32">
        <v>0</v>
      </c>
      <c r="W53" s="39">
        <f t="shared" si="0"/>
        <v>595</v>
      </c>
      <c r="X53" s="39">
        <f t="shared" si="1"/>
        <v>88</v>
      </c>
      <c r="Y53" s="39">
        <f t="shared" si="2"/>
        <v>15</v>
      </c>
      <c r="Z53" s="28"/>
      <c r="AA53" s="49"/>
      <c r="AB53" s="46"/>
      <c r="AC53" s="50"/>
      <c r="AD53" s="46"/>
      <c r="AE53" s="51"/>
      <c r="AF53" s="46"/>
      <c r="AG53" s="50"/>
      <c r="AH53" s="46"/>
    </row>
    <row r="54" spans="1:34" ht="18.75" customHeight="1">
      <c r="A54" s="32">
        <v>49</v>
      </c>
      <c r="B54" s="32" t="s">
        <v>76</v>
      </c>
      <c r="C54" s="53">
        <v>499</v>
      </c>
      <c r="D54" s="53">
        <v>39</v>
      </c>
      <c r="E54" s="40">
        <v>16</v>
      </c>
      <c r="F54" s="32">
        <v>0</v>
      </c>
      <c r="G54" s="35">
        <v>0</v>
      </c>
      <c r="H54" s="32">
        <v>0</v>
      </c>
      <c r="I54" s="34">
        <v>16</v>
      </c>
      <c r="J54" s="32">
        <v>0</v>
      </c>
      <c r="K54" s="35">
        <v>10</v>
      </c>
      <c r="L54" s="32">
        <v>0</v>
      </c>
      <c r="M54" s="34">
        <v>16</v>
      </c>
      <c r="N54" s="32">
        <v>0</v>
      </c>
      <c r="O54" s="35">
        <v>7</v>
      </c>
      <c r="P54" s="32">
        <v>0</v>
      </c>
      <c r="Q54" s="34">
        <v>16</v>
      </c>
      <c r="R54" s="32">
        <v>1</v>
      </c>
      <c r="S54" s="35">
        <v>3</v>
      </c>
      <c r="T54" s="32">
        <v>0</v>
      </c>
      <c r="U54" s="34">
        <v>12</v>
      </c>
      <c r="V54" s="32">
        <v>1</v>
      </c>
      <c r="W54" s="39">
        <f t="shared" si="0"/>
        <v>595</v>
      </c>
      <c r="X54" s="39">
        <f t="shared" si="1"/>
        <v>41</v>
      </c>
      <c r="Y54" s="39">
        <f t="shared" si="2"/>
        <v>7</v>
      </c>
      <c r="Z54" s="28"/>
      <c r="AA54" s="49"/>
      <c r="AB54" s="46"/>
      <c r="AC54" s="50"/>
      <c r="AD54" s="46"/>
      <c r="AE54" s="51"/>
      <c r="AF54" s="46"/>
      <c r="AG54" s="50"/>
      <c r="AH54" s="46"/>
    </row>
    <row r="55" spans="1:34" ht="18.75" customHeight="1">
      <c r="A55" s="32">
        <v>50</v>
      </c>
      <c r="B55" s="32" t="s">
        <v>140</v>
      </c>
      <c r="C55" s="53">
        <v>499</v>
      </c>
      <c r="D55" s="53">
        <v>3</v>
      </c>
      <c r="E55" s="40">
        <v>16</v>
      </c>
      <c r="F55" s="32">
        <v>0</v>
      </c>
      <c r="G55" s="35">
        <v>0</v>
      </c>
      <c r="H55" s="32">
        <v>0</v>
      </c>
      <c r="I55" s="34">
        <v>16</v>
      </c>
      <c r="J55" s="32">
        <v>0</v>
      </c>
      <c r="K55" s="35">
        <v>10</v>
      </c>
      <c r="L55" s="32">
        <v>0</v>
      </c>
      <c r="M55" s="34">
        <v>16</v>
      </c>
      <c r="N55" s="32">
        <v>0</v>
      </c>
      <c r="O55" s="35">
        <v>7</v>
      </c>
      <c r="P55" s="32">
        <v>0</v>
      </c>
      <c r="Q55" s="34">
        <v>16</v>
      </c>
      <c r="R55" s="32">
        <v>0</v>
      </c>
      <c r="S55" s="35">
        <v>3</v>
      </c>
      <c r="T55" s="32">
        <v>0</v>
      </c>
      <c r="U55" s="34">
        <v>12</v>
      </c>
      <c r="V55" s="32">
        <v>0</v>
      </c>
      <c r="W55" s="39">
        <f t="shared" si="0"/>
        <v>595</v>
      </c>
      <c r="X55" s="39">
        <f t="shared" si="1"/>
        <v>3</v>
      </c>
      <c r="Y55" s="39">
        <f t="shared" si="2"/>
        <v>1</v>
      </c>
      <c r="Z55" s="28"/>
      <c r="AA55" s="49"/>
      <c r="AB55" s="46"/>
      <c r="AC55" s="50"/>
      <c r="AD55" s="46"/>
      <c r="AE55" s="51"/>
      <c r="AF55" s="46"/>
      <c r="AG55" s="50"/>
      <c r="AH55" s="46"/>
    </row>
    <row r="56" spans="1:34" ht="18.75" customHeight="1">
      <c r="A56" s="32">
        <v>51</v>
      </c>
      <c r="B56" s="32" t="s">
        <v>77</v>
      </c>
      <c r="C56" s="53">
        <v>499</v>
      </c>
      <c r="D56" s="53">
        <v>82</v>
      </c>
      <c r="E56" s="40">
        <v>16</v>
      </c>
      <c r="F56" s="32">
        <v>4</v>
      </c>
      <c r="G56" s="35">
        <v>0</v>
      </c>
      <c r="H56" s="32">
        <v>0</v>
      </c>
      <c r="I56" s="34">
        <v>16</v>
      </c>
      <c r="J56" s="32">
        <v>4</v>
      </c>
      <c r="K56" s="35">
        <v>10</v>
      </c>
      <c r="L56" s="32">
        <v>0</v>
      </c>
      <c r="M56" s="34">
        <v>16</v>
      </c>
      <c r="N56" s="32">
        <v>1</v>
      </c>
      <c r="O56" s="35">
        <v>7</v>
      </c>
      <c r="P56" s="32">
        <v>3</v>
      </c>
      <c r="Q56" s="34">
        <v>16</v>
      </c>
      <c r="R56" s="32">
        <v>4</v>
      </c>
      <c r="S56" s="35">
        <v>3</v>
      </c>
      <c r="T56" s="32">
        <v>0</v>
      </c>
      <c r="U56" s="34">
        <v>12</v>
      </c>
      <c r="V56" s="32">
        <v>3</v>
      </c>
      <c r="W56" s="39">
        <f t="shared" si="0"/>
        <v>595</v>
      </c>
      <c r="X56" s="39">
        <f t="shared" si="1"/>
        <v>101</v>
      </c>
      <c r="Y56" s="39">
        <f t="shared" si="2"/>
        <v>17</v>
      </c>
      <c r="Z56" s="28"/>
      <c r="AA56" s="49"/>
      <c r="AB56" s="46"/>
      <c r="AC56" s="50"/>
      <c r="AD56" s="46"/>
      <c r="AE56" s="51"/>
      <c r="AF56" s="46"/>
      <c r="AG56" s="50"/>
      <c r="AH56" s="46"/>
    </row>
    <row r="57" spans="1:34" ht="18.75" customHeight="1">
      <c r="A57" s="32">
        <v>52</v>
      </c>
      <c r="B57" s="32" t="s">
        <v>79</v>
      </c>
      <c r="C57" s="53">
        <v>499</v>
      </c>
      <c r="D57" s="53">
        <v>23</v>
      </c>
      <c r="E57" s="40">
        <v>16</v>
      </c>
      <c r="F57" s="32">
        <v>1</v>
      </c>
      <c r="G57" s="35">
        <v>0</v>
      </c>
      <c r="H57" s="32">
        <v>0</v>
      </c>
      <c r="I57" s="34">
        <v>16</v>
      </c>
      <c r="J57" s="32">
        <v>0</v>
      </c>
      <c r="K57" s="35">
        <v>10</v>
      </c>
      <c r="L57" s="32">
        <v>0</v>
      </c>
      <c r="M57" s="34">
        <v>16</v>
      </c>
      <c r="N57" s="32">
        <v>1</v>
      </c>
      <c r="O57" s="35">
        <v>7</v>
      </c>
      <c r="P57" s="32">
        <v>0</v>
      </c>
      <c r="Q57" s="34">
        <v>16</v>
      </c>
      <c r="R57" s="32">
        <v>1</v>
      </c>
      <c r="S57" s="35">
        <v>3</v>
      </c>
      <c r="T57" s="32">
        <v>0</v>
      </c>
      <c r="U57" s="34">
        <v>12</v>
      </c>
      <c r="V57" s="32">
        <v>0</v>
      </c>
      <c r="W57" s="39">
        <f t="shared" si="0"/>
        <v>595</v>
      </c>
      <c r="X57" s="39">
        <f t="shared" si="1"/>
        <v>26</v>
      </c>
      <c r="Y57" s="39">
        <f t="shared" si="2"/>
        <v>5</v>
      </c>
      <c r="Z57" s="28"/>
      <c r="AA57" s="49"/>
      <c r="AB57" s="46"/>
      <c r="AC57" s="50"/>
      <c r="AD57" s="46"/>
      <c r="AE57" s="51"/>
      <c r="AF57" s="46"/>
      <c r="AG57" s="50"/>
      <c r="AH57" s="46"/>
    </row>
    <row r="58" spans="1:34" ht="18.75" customHeight="1">
      <c r="A58" s="32">
        <v>53</v>
      </c>
      <c r="B58" s="32" t="s">
        <v>78</v>
      </c>
      <c r="C58" s="53">
        <v>499</v>
      </c>
      <c r="D58" s="53">
        <v>40</v>
      </c>
      <c r="E58" s="40">
        <v>16</v>
      </c>
      <c r="F58" s="32">
        <v>5</v>
      </c>
      <c r="G58" s="35">
        <v>0</v>
      </c>
      <c r="H58" s="32">
        <v>0</v>
      </c>
      <c r="I58" s="34">
        <v>16</v>
      </c>
      <c r="J58" s="32">
        <v>2</v>
      </c>
      <c r="K58" s="35">
        <v>10</v>
      </c>
      <c r="L58" s="32">
        <v>0</v>
      </c>
      <c r="M58" s="34">
        <v>16</v>
      </c>
      <c r="N58" s="32">
        <v>0</v>
      </c>
      <c r="O58" s="35">
        <v>7</v>
      </c>
      <c r="P58" s="32">
        <v>0</v>
      </c>
      <c r="Q58" s="34">
        <v>16</v>
      </c>
      <c r="R58" s="32">
        <v>4</v>
      </c>
      <c r="S58" s="35">
        <v>3</v>
      </c>
      <c r="T58" s="32">
        <v>0</v>
      </c>
      <c r="U58" s="34">
        <v>12</v>
      </c>
      <c r="V58" s="32">
        <v>6</v>
      </c>
      <c r="W58" s="39">
        <f t="shared" si="0"/>
        <v>595</v>
      </c>
      <c r="X58" s="39">
        <f t="shared" si="1"/>
        <v>57</v>
      </c>
      <c r="Y58" s="39">
        <f t="shared" si="2"/>
        <v>10</v>
      </c>
      <c r="Z58" s="28"/>
      <c r="AA58" s="49"/>
      <c r="AB58" s="46"/>
      <c r="AC58" s="50"/>
      <c r="AD58" s="46"/>
      <c r="AE58" s="51"/>
      <c r="AF58" s="46"/>
      <c r="AG58" s="50"/>
      <c r="AH58" s="46"/>
    </row>
    <row r="59" spans="1:34" ht="18.75" customHeight="1">
      <c r="A59" s="32">
        <v>54</v>
      </c>
      <c r="B59" s="32" t="s">
        <v>209</v>
      </c>
      <c r="C59" s="53">
        <v>499</v>
      </c>
      <c r="D59" s="53">
        <v>43</v>
      </c>
      <c r="E59" s="40">
        <v>16</v>
      </c>
      <c r="F59" s="32">
        <v>0</v>
      </c>
      <c r="G59" s="35">
        <v>0</v>
      </c>
      <c r="H59" s="32">
        <v>0</v>
      </c>
      <c r="I59" s="34">
        <v>16</v>
      </c>
      <c r="J59" s="32">
        <v>1</v>
      </c>
      <c r="K59" s="35">
        <v>10</v>
      </c>
      <c r="L59" s="32">
        <v>0</v>
      </c>
      <c r="M59" s="34">
        <v>16</v>
      </c>
      <c r="N59" s="32">
        <v>0</v>
      </c>
      <c r="O59" s="35">
        <v>7</v>
      </c>
      <c r="P59" s="32">
        <v>0</v>
      </c>
      <c r="Q59" s="34">
        <v>16</v>
      </c>
      <c r="R59" s="32">
        <v>0</v>
      </c>
      <c r="S59" s="35">
        <v>3</v>
      </c>
      <c r="T59" s="32">
        <v>0</v>
      </c>
      <c r="U59" s="34">
        <v>12</v>
      </c>
      <c r="V59" s="32">
        <v>0</v>
      </c>
      <c r="W59" s="39">
        <f t="shared" si="0"/>
        <v>595</v>
      </c>
      <c r="X59" s="39">
        <f t="shared" si="1"/>
        <v>44</v>
      </c>
      <c r="Y59" s="39">
        <f t="shared" si="2"/>
        <v>8</v>
      </c>
      <c r="Z59" s="28"/>
      <c r="AA59" s="49"/>
      <c r="AB59" s="46"/>
      <c r="AC59" s="50"/>
      <c r="AD59" s="46"/>
      <c r="AE59" s="51"/>
      <c r="AF59" s="46"/>
      <c r="AG59" s="50"/>
      <c r="AH59" s="46"/>
    </row>
    <row r="60" spans="1:34" ht="18.75" customHeight="1">
      <c r="A60" s="32">
        <v>55</v>
      </c>
      <c r="B60" s="32" t="s">
        <v>80</v>
      </c>
      <c r="C60" s="53">
        <v>499</v>
      </c>
      <c r="D60" s="53">
        <v>0</v>
      </c>
      <c r="E60" s="40">
        <v>16</v>
      </c>
      <c r="F60" s="32">
        <v>0</v>
      </c>
      <c r="G60" s="35">
        <v>0</v>
      </c>
      <c r="H60" s="32">
        <v>0</v>
      </c>
      <c r="I60" s="34">
        <v>16</v>
      </c>
      <c r="J60" s="32">
        <v>0</v>
      </c>
      <c r="K60" s="35">
        <v>10</v>
      </c>
      <c r="L60" s="32">
        <v>0</v>
      </c>
      <c r="M60" s="34">
        <v>16</v>
      </c>
      <c r="N60" s="32">
        <v>0</v>
      </c>
      <c r="O60" s="35">
        <v>7</v>
      </c>
      <c r="P60" s="32">
        <v>0</v>
      </c>
      <c r="Q60" s="34">
        <v>16</v>
      </c>
      <c r="R60" s="32">
        <v>0</v>
      </c>
      <c r="S60" s="35">
        <v>3</v>
      </c>
      <c r="T60" s="32">
        <v>0</v>
      </c>
      <c r="U60" s="34">
        <v>12</v>
      </c>
      <c r="V60" s="32">
        <v>0</v>
      </c>
      <c r="W60" s="39">
        <f t="shared" si="0"/>
        <v>595</v>
      </c>
      <c r="X60" s="39">
        <f t="shared" si="1"/>
        <v>0</v>
      </c>
      <c r="Y60" s="39">
        <f t="shared" si="2"/>
        <v>0</v>
      </c>
      <c r="Z60" s="28"/>
      <c r="AA60" s="49"/>
      <c r="AB60" s="46"/>
      <c r="AC60" s="50"/>
      <c r="AD60" s="46"/>
      <c r="AE60" s="51"/>
      <c r="AF60" s="46"/>
      <c r="AG60" s="50"/>
      <c r="AH60" s="46"/>
    </row>
    <row r="61" spans="1:34" ht="18.75" customHeight="1">
      <c r="A61" s="32">
        <v>56</v>
      </c>
      <c r="B61" s="32" t="s">
        <v>81</v>
      </c>
      <c r="C61" s="53">
        <v>499</v>
      </c>
      <c r="D61" s="53">
        <v>11</v>
      </c>
      <c r="E61" s="40">
        <v>16</v>
      </c>
      <c r="F61" s="32">
        <v>0</v>
      </c>
      <c r="G61" s="35">
        <v>0</v>
      </c>
      <c r="H61" s="32">
        <v>0</v>
      </c>
      <c r="I61" s="34">
        <v>16</v>
      </c>
      <c r="J61" s="32">
        <v>0</v>
      </c>
      <c r="K61" s="35">
        <v>10</v>
      </c>
      <c r="L61" s="32">
        <v>0</v>
      </c>
      <c r="M61" s="34">
        <v>16</v>
      </c>
      <c r="N61" s="32">
        <v>0</v>
      </c>
      <c r="O61" s="35">
        <v>7</v>
      </c>
      <c r="P61" s="32">
        <v>0</v>
      </c>
      <c r="Q61" s="34">
        <v>16</v>
      </c>
      <c r="R61" s="32">
        <v>0</v>
      </c>
      <c r="S61" s="35">
        <v>3</v>
      </c>
      <c r="T61" s="32">
        <v>0</v>
      </c>
      <c r="U61" s="34">
        <v>12</v>
      </c>
      <c r="V61" s="32">
        <v>0</v>
      </c>
      <c r="W61" s="39">
        <f t="shared" si="0"/>
        <v>595</v>
      </c>
      <c r="X61" s="39">
        <f t="shared" si="1"/>
        <v>11</v>
      </c>
      <c r="Y61" s="39">
        <f t="shared" si="2"/>
        <v>2</v>
      </c>
      <c r="Z61" s="28"/>
      <c r="AA61" s="49"/>
      <c r="AB61" s="46"/>
      <c r="AC61" s="50"/>
      <c r="AD61" s="46"/>
      <c r="AE61" s="51"/>
      <c r="AF61" s="46"/>
      <c r="AG61" s="50"/>
      <c r="AH61" s="46"/>
    </row>
    <row r="62" spans="1:34" ht="18.75" customHeight="1">
      <c r="A62" s="32">
        <v>57</v>
      </c>
      <c r="B62" s="32" t="s">
        <v>82</v>
      </c>
      <c r="C62" s="53">
        <v>499</v>
      </c>
      <c r="D62" s="53">
        <v>89</v>
      </c>
      <c r="E62" s="40">
        <v>16</v>
      </c>
      <c r="F62" s="32">
        <v>0</v>
      </c>
      <c r="G62" s="35">
        <v>0</v>
      </c>
      <c r="H62" s="32">
        <v>0</v>
      </c>
      <c r="I62" s="34">
        <v>16</v>
      </c>
      <c r="J62" s="32">
        <v>3</v>
      </c>
      <c r="K62" s="35">
        <v>10</v>
      </c>
      <c r="L62" s="32">
        <v>0</v>
      </c>
      <c r="M62" s="34">
        <v>16</v>
      </c>
      <c r="N62" s="32">
        <v>0</v>
      </c>
      <c r="O62" s="35">
        <v>7</v>
      </c>
      <c r="P62" s="32">
        <v>1</v>
      </c>
      <c r="Q62" s="34">
        <v>16</v>
      </c>
      <c r="R62" s="32">
        <v>0</v>
      </c>
      <c r="S62" s="35">
        <v>3</v>
      </c>
      <c r="T62" s="32">
        <v>0</v>
      </c>
      <c r="U62" s="34">
        <v>12</v>
      </c>
      <c r="V62" s="32">
        <v>0</v>
      </c>
      <c r="W62" s="39">
        <f t="shared" si="0"/>
        <v>595</v>
      </c>
      <c r="X62" s="39">
        <f t="shared" si="1"/>
        <v>93</v>
      </c>
      <c r="Y62" s="39">
        <f t="shared" si="2"/>
        <v>16</v>
      </c>
      <c r="Z62" s="28"/>
      <c r="AA62" s="49"/>
      <c r="AB62" s="46"/>
      <c r="AC62" s="50"/>
      <c r="AD62" s="46"/>
      <c r="AE62" s="51"/>
      <c r="AF62" s="46"/>
      <c r="AG62" s="50"/>
      <c r="AH62" s="46"/>
    </row>
    <row r="63" spans="1:34" ht="18.75" customHeight="1">
      <c r="A63" s="32">
        <v>58</v>
      </c>
      <c r="B63" s="32" t="s">
        <v>83</v>
      </c>
      <c r="C63" s="53">
        <v>499</v>
      </c>
      <c r="D63" s="53">
        <v>72</v>
      </c>
      <c r="E63" s="40">
        <v>16</v>
      </c>
      <c r="F63" s="32">
        <v>8</v>
      </c>
      <c r="G63" s="35">
        <v>0</v>
      </c>
      <c r="H63" s="32">
        <v>0</v>
      </c>
      <c r="I63" s="34">
        <v>16</v>
      </c>
      <c r="J63" s="32">
        <v>6</v>
      </c>
      <c r="K63" s="35">
        <v>10</v>
      </c>
      <c r="L63" s="32">
        <v>5</v>
      </c>
      <c r="M63" s="34">
        <v>16</v>
      </c>
      <c r="N63" s="32">
        <v>8</v>
      </c>
      <c r="O63" s="35">
        <v>7</v>
      </c>
      <c r="P63" s="32">
        <v>5</v>
      </c>
      <c r="Q63" s="34">
        <v>16</v>
      </c>
      <c r="R63" s="32">
        <v>6</v>
      </c>
      <c r="S63" s="35">
        <v>3</v>
      </c>
      <c r="T63" s="32">
        <v>0</v>
      </c>
      <c r="U63" s="34">
        <v>12</v>
      </c>
      <c r="V63" s="32">
        <v>7</v>
      </c>
      <c r="W63" s="39">
        <f t="shared" si="0"/>
        <v>595</v>
      </c>
      <c r="X63" s="39">
        <f t="shared" si="1"/>
        <v>117</v>
      </c>
      <c r="Y63" s="39">
        <f t="shared" si="2"/>
        <v>20</v>
      </c>
      <c r="Z63" s="28"/>
      <c r="AA63" s="49"/>
      <c r="AB63" s="47"/>
      <c r="AC63" s="50"/>
      <c r="AD63" s="46"/>
      <c r="AE63" s="51"/>
      <c r="AF63" s="46"/>
      <c r="AG63" s="50"/>
      <c r="AH63" s="46"/>
    </row>
    <row r="64" spans="1:34" ht="18.75" customHeight="1">
      <c r="A64" s="32">
        <v>59</v>
      </c>
      <c r="B64" s="32" t="s">
        <v>84</v>
      </c>
      <c r="C64" s="53">
        <v>463</v>
      </c>
      <c r="D64" s="53">
        <v>123</v>
      </c>
      <c r="E64" s="40">
        <v>16</v>
      </c>
      <c r="F64" s="32">
        <v>6</v>
      </c>
      <c r="G64" s="35">
        <v>0</v>
      </c>
      <c r="H64" s="32">
        <v>0</v>
      </c>
      <c r="I64" s="34">
        <v>16</v>
      </c>
      <c r="J64" s="32">
        <v>2</v>
      </c>
      <c r="K64" s="35">
        <v>10</v>
      </c>
      <c r="L64" s="32">
        <v>3</v>
      </c>
      <c r="M64" s="34">
        <v>16</v>
      </c>
      <c r="N64" s="32">
        <v>5</v>
      </c>
      <c r="O64" s="35">
        <v>7</v>
      </c>
      <c r="P64" s="32">
        <v>2</v>
      </c>
      <c r="Q64" s="34">
        <v>16</v>
      </c>
      <c r="R64" s="32">
        <v>8</v>
      </c>
      <c r="S64" s="35">
        <v>3</v>
      </c>
      <c r="T64" s="32">
        <v>1</v>
      </c>
      <c r="U64" s="34">
        <v>12</v>
      </c>
      <c r="V64" s="32">
        <v>4</v>
      </c>
      <c r="W64" s="39">
        <f t="shared" si="0"/>
        <v>559</v>
      </c>
      <c r="X64" s="39">
        <f t="shared" si="1"/>
        <v>154</v>
      </c>
      <c r="Y64" s="39">
        <f t="shared" si="2"/>
        <v>28</v>
      </c>
      <c r="Z64" s="28"/>
      <c r="AA64" s="49"/>
      <c r="AB64" s="46"/>
      <c r="AC64" s="50"/>
      <c r="AD64" s="47"/>
      <c r="AE64" s="51"/>
      <c r="AF64" s="46"/>
      <c r="AG64" s="50"/>
      <c r="AH64" s="47"/>
    </row>
    <row r="65" spans="1:34">
      <c r="A65" s="41"/>
      <c r="B65" s="41"/>
      <c r="C65" s="54"/>
      <c r="D65" s="54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AA65" s="49"/>
      <c r="AB65" s="49"/>
      <c r="AC65" s="49"/>
      <c r="AD65" s="49"/>
      <c r="AE65" s="49"/>
      <c r="AF65" s="49"/>
      <c r="AG65" s="49"/>
      <c r="AH65" s="49"/>
    </row>
    <row r="66" spans="1:34">
      <c r="A66" s="43"/>
      <c r="B66" s="42"/>
      <c r="C66" s="54"/>
      <c r="D66" s="54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89" t="s">
        <v>193</v>
      </c>
      <c r="W66" s="89"/>
      <c r="X66" s="89"/>
      <c r="Y66" s="42">
        <f>COUNTIF(Y6:Y64,"&gt;74")</f>
        <v>0</v>
      </c>
    </row>
    <row r="67" spans="1:34">
      <c r="A67" s="43"/>
      <c r="B67" s="42"/>
      <c r="C67" s="54"/>
      <c r="D67" s="54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89" t="s">
        <v>202</v>
      </c>
      <c r="W67" s="89"/>
      <c r="X67" s="89"/>
      <c r="Y67" s="42">
        <f>COUNTIFS(Y6:Y64,"&gt;70",Y6:Y64,"&lt;75")</f>
        <v>0</v>
      </c>
    </row>
    <row r="68" spans="1:34">
      <c r="A68" s="41"/>
      <c r="B68" s="41"/>
      <c r="C68" s="54"/>
      <c r="D68" s="54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89" t="s">
        <v>203</v>
      </c>
      <c r="W68" s="89"/>
      <c r="X68" s="89"/>
      <c r="Y68" s="42">
        <f>COUNTIFS(Y6:Y64,"&gt;60",Y6:Y64,"&lt;71")</f>
        <v>1</v>
      </c>
    </row>
    <row r="69" spans="1:34">
      <c r="A69" s="41"/>
      <c r="B69" s="41"/>
      <c r="C69" s="54"/>
      <c r="D69" s="54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3"/>
      <c r="W69" s="43"/>
      <c r="X69" s="43" t="s">
        <v>204</v>
      </c>
      <c r="Y69" s="42">
        <f>COUNTIFS(Y6:Y64,"&gt;50",Y6:Y64,"&lt;61")</f>
        <v>1</v>
      </c>
    </row>
    <row r="70" spans="1:34">
      <c r="A70" s="41"/>
      <c r="B70" s="41"/>
      <c r="C70" s="54"/>
      <c r="D70" s="54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3"/>
      <c r="W70" s="43"/>
      <c r="X70" s="43" t="s">
        <v>205</v>
      </c>
      <c r="Y70" s="42">
        <f>COUNTIFS(Y6:Y64,"&gt;40",Y6:Y64,"&lt;51")</f>
        <v>6</v>
      </c>
    </row>
    <row r="71" spans="1:34">
      <c r="A71" s="41"/>
      <c r="B71" s="41"/>
      <c r="C71" s="54"/>
      <c r="D71" s="54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3"/>
      <c r="W71" s="43"/>
      <c r="X71" s="43" t="s">
        <v>206</v>
      </c>
      <c r="Y71" s="42">
        <f>COUNTIFS(Y6:Y64,"&gt;30",Y6:Y64,"&lt;41")</f>
        <v>8</v>
      </c>
    </row>
    <row r="72" spans="1:34">
      <c r="A72" s="41"/>
      <c r="B72" s="41"/>
      <c r="C72" s="54"/>
      <c r="D72" s="54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3"/>
      <c r="W72" s="43"/>
      <c r="X72" s="43" t="s">
        <v>207</v>
      </c>
      <c r="Y72" s="42">
        <f>COUNTIFS(Y6:Y64,"&gt;20",Y6:Y64,"&lt;31")</f>
        <v>10</v>
      </c>
    </row>
    <row r="73" spans="1:34">
      <c r="A73" s="41"/>
      <c r="B73" s="41"/>
      <c r="C73" s="54"/>
      <c r="D73" s="54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3"/>
      <c r="W73" s="43"/>
      <c r="X73" s="43" t="s">
        <v>200</v>
      </c>
      <c r="Y73" s="42">
        <f>COUNTIFS(Y6:Y64,"&gt;10",Y6:Y64,"&lt;21")</f>
        <v>8</v>
      </c>
    </row>
    <row r="74" spans="1:34">
      <c r="A74" s="41"/>
      <c r="B74" s="41"/>
      <c r="C74" s="54"/>
      <c r="D74" s="54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3"/>
      <c r="W74" s="43"/>
      <c r="X74" s="43" t="s">
        <v>201</v>
      </c>
      <c r="Y74" s="42">
        <f>COUNTIFS(Y6:Y64,"&gt;0",Y6:Y64,"&lt;11")</f>
        <v>24</v>
      </c>
    </row>
    <row r="75" spans="1:34">
      <c r="A75" s="41"/>
      <c r="B75" s="41"/>
      <c r="C75" s="54"/>
      <c r="D75" s="54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3"/>
      <c r="W75" s="43"/>
      <c r="X75" s="43">
        <v>0</v>
      </c>
      <c r="Y75" s="42">
        <f>COUNTIF(Y6:Y64,"&lt;1")</f>
        <v>1</v>
      </c>
    </row>
  </sheetData>
  <mergeCells count="21">
    <mergeCell ref="V67:X67"/>
    <mergeCell ref="V68:X68"/>
    <mergeCell ref="Q4:T4"/>
    <mergeCell ref="U4:V4"/>
    <mergeCell ref="W4:W5"/>
    <mergeCell ref="X4:X5"/>
    <mergeCell ref="Y4:Y5"/>
    <mergeCell ref="V66:X66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  <mergeCell ref="W1:Y1"/>
    <mergeCell ref="W2:Y2"/>
    <mergeCell ref="W3:Y3"/>
  </mergeCells>
  <pageMargins left="0.7" right="0.7" top="0.75" bottom="0.75" header="0.3" footer="0.3"/>
  <pageSetup paperSize="9" scale="40" orientation="landscape" r:id="rId1"/>
  <rowBreaks count="1" manualBreakCount="1">
    <brk id="6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58"/>
  <sheetViews>
    <sheetView workbookViewId="0">
      <selection activeCell="A14" sqref="A14:XFD14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12" width="3.140625" customWidth="1"/>
    <col min="13" max="15" width="3.140625" style="1" customWidth="1"/>
    <col min="16" max="16" width="3.140625" style="6" customWidth="1"/>
    <col min="17" max="20" width="3.42578125" style="1" customWidth="1"/>
    <col min="21" max="21" width="3.140625" style="1" customWidth="1"/>
    <col min="22" max="22" width="5.140625" customWidth="1"/>
    <col min="23" max="23" width="5.5703125" customWidth="1"/>
    <col min="24" max="24" width="9.28515625" customWidth="1"/>
    <col min="25" max="25" width="5.7109375" bestFit="1" customWidth="1"/>
  </cols>
  <sheetData>
    <row r="1" spans="1:25" ht="13.5" customHeight="1">
      <c r="A1" s="100" t="s">
        <v>208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2" t="s">
        <v>218</v>
      </c>
      <c r="X1" s="103"/>
      <c r="Y1" s="104"/>
    </row>
    <row r="2" spans="1:25" ht="13.5" customHeight="1">
      <c r="A2" s="100" t="s">
        <v>210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2" t="s">
        <v>219</v>
      </c>
      <c r="X2" s="103"/>
      <c r="Y2" s="104"/>
    </row>
    <row r="3" spans="1:25" ht="13.5" customHeight="1">
      <c r="A3" s="100" t="s">
        <v>215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2" t="s">
        <v>220</v>
      </c>
      <c r="X3" s="103"/>
      <c r="Y3" s="104"/>
    </row>
    <row r="4" spans="1:25" s="2" customFormat="1" ht="37.5" customHeight="1">
      <c r="A4" s="98" t="s">
        <v>118</v>
      </c>
      <c r="B4" s="98" t="s">
        <v>0</v>
      </c>
      <c r="C4" s="101" t="s">
        <v>216</v>
      </c>
      <c r="D4" s="101" t="s">
        <v>217</v>
      </c>
      <c r="E4" s="98" t="s">
        <v>85</v>
      </c>
      <c r="F4" s="98"/>
      <c r="G4" s="98"/>
      <c r="H4" s="98"/>
      <c r="I4" s="98" t="s">
        <v>86</v>
      </c>
      <c r="J4" s="98"/>
      <c r="K4" s="98"/>
      <c r="L4" s="98"/>
      <c r="M4" s="101" t="s">
        <v>87</v>
      </c>
      <c r="N4" s="101"/>
      <c r="O4" s="101"/>
      <c r="P4" s="101"/>
      <c r="Q4" s="98" t="s">
        <v>88</v>
      </c>
      <c r="R4" s="98"/>
      <c r="S4" s="98"/>
      <c r="T4" s="98"/>
      <c r="U4" s="105" t="s">
        <v>89</v>
      </c>
      <c r="V4" s="105"/>
      <c r="W4" s="101" t="s">
        <v>122</v>
      </c>
      <c r="X4" s="101" t="s">
        <v>123</v>
      </c>
      <c r="Y4" s="98" t="s">
        <v>117</v>
      </c>
    </row>
    <row r="5" spans="1:25" s="1" customFormat="1" ht="13.5" customHeight="1">
      <c r="A5" s="98"/>
      <c r="B5" s="98"/>
      <c r="C5" s="101"/>
      <c r="D5" s="101"/>
      <c r="E5" s="7" t="s">
        <v>141</v>
      </c>
      <c r="F5" s="7" t="s">
        <v>142</v>
      </c>
      <c r="G5" s="7" t="s">
        <v>143</v>
      </c>
      <c r="H5" s="7" t="s">
        <v>142</v>
      </c>
      <c r="I5" s="7" t="s">
        <v>141</v>
      </c>
      <c r="J5" s="7" t="s">
        <v>142</v>
      </c>
      <c r="K5" s="7" t="s">
        <v>143</v>
      </c>
      <c r="L5" s="7" t="s">
        <v>142</v>
      </c>
      <c r="M5" s="7" t="s">
        <v>141</v>
      </c>
      <c r="N5" s="7" t="s">
        <v>142</v>
      </c>
      <c r="O5" s="7" t="s">
        <v>143</v>
      </c>
      <c r="P5" s="8" t="s">
        <v>142</v>
      </c>
      <c r="Q5" s="7" t="s">
        <v>141</v>
      </c>
      <c r="R5" s="7" t="s">
        <v>142</v>
      </c>
      <c r="S5" s="7" t="s">
        <v>143</v>
      </c>
      <c r="T5" s="7" t="s">
        <v>142</v>
      </c>
      <c r="U5" s="7" t="s">
        <v>141</v>
      </c>
      <c r="V5" s="7" t="s">
        <v>142</v>
      </c>
      <c r="W5" s="101"/>
      <c r="X5" s="101"/>
      <c r="Y5" s="98"/>
    </row>
    <row r="6" spans="1:25" ht="12" customHeight="1">
      <c r="A6" s="7">
        <v>1</v>
      </c>
      <c r="B6" s="11" t="s">
        <v>90</v>
      </c>
      <c r="C6" s="7">
        <v>368</v>
      </c>
      <c r="D6" s="7">
        <v>0</v>
      </c>
      <c r="E6" s="9">
        <v>17</v>
      </c>
      <c r="F6" s="7">
        <v>1</v>
      </c>
      <c r="G6" s="10">
        <v>1</v>
      </c>
      <c r="H6" s="57">
        <v>0</v>
      </c>
      <c r="I6" s="9">
        <v>17</v>
      </c>
      <c r="J6" s="7">
        <v>0</v>
      </c>
      <c r="K6" s="10">
        <v>4</v>
      </c>
      <c r="L6" s="57">
        <v>0</v>
      </c>
      <c r="M6" s="9">
        <v>17</v>
      </c>
      <c r="N6" s="7">
        <v>0</v>
      </c>
      <c r="O6" s="10">
        <v>6</v>
      </c>
      <c r="P6" s="26">
        <v>0</v>
      </c>
      <c r="Q6" s="9">
        <v>17</v>
      </c>
      <c r="R6" s="7">
        <v>0</v>
      </c>
      <c r="S6" s="10">
        <v>7</v>
      </c>
      <c r="T6" s="7">
        <v>0</v>
      </c>
      <c r="U6" s="9">
        <v>12</v>
      </c>
      <c r="V6" s="7">
        <v>0</v>
      </c>
      <c r="W6" s="7">
        <f>C6+E6+G6+I6+K6+M6+O6+Q6+S6+U6</f>
        <v>466</v>
      </c>
      <c r="X6" s="8">
        <f>D6+F6+H6+J6+L6+N6+P6+R6+T6+V6</f>
        <v>1</v>
      </c>
      <c r="Y6" s="8">
        <f>ROUNDUP(X6/W6*100,0)</f>
        <v>1</v>
      </c>
    </row>
    <row r="7" spans="1:25" ht="12" customHeight="1">
      <c r="A7" s="7">
        <v>2</v>
      </c>
      <c r="B7" s="11" t="s">
        <v>124</v>
      </c>
      <c r="C7" s="7">
        <v>368</v>
      </c>
      <c r="D7" s="7">
        <v>0</v>
      </c>
      <c r="E7" s="9">
        <v>17</v>
      </c>
      <c r="F7" s="7">
        <v>0</v>
      </c>
      <c r="G7" s="10">
        <v>1</v>
      </c>
      <c r="H7" s="57">
        <v>0</v>
      </c>
      <c r="I7" s="9">
        <v>17</v>
      </c>
      <c r="J7" s="7">
        <v>0</v>
      </c>
      <c r="K7" s="10">
        <v>4</v>
      </c>
      <c r="L7" s="57">
        <v>0</v>
      </c>
      <c r="M7" s="9">
        <v>17</v>
      </c>
      <c r="N7" s="7">
        <v>0</v>
      </c>
      <c r="O7" s="10">
        <v>6</v>
      </c>
      <c r="P7" s="26">
        <v>0</v>
      </c>
      <c r="Q7" s="9">
        <v>17</v>
      </c>
      <c r="R7" s="7">
        <v>0</v>
      </c>
      <c r="S7" s="10">
        <v>7</v>
      </c>
      <c r="T7" s="7">
        <v>0</v>
      </c>
      <c r="U7" s="9">
        <v>12</v>
      </c>
      <c r="V7" s="7">
        <v>0</v>
      </c>
      <c r="W7" s="7">
        <f t="shared" ref="W7:W47" si="0">C7+E7+G7+I7+K7+M7+O7+Q7+S7+U7</f>
        <v>466</v>
      </c>
      <c r="X7" s="8">
        <f t="shared" ref="X7:X47" si="1">D7+F7+H7+J7+L7+N7+P7+R7+T7+V7</f>
        <v>0</v>
      </c>
      <c r="Y7" s="8">
        <f t="shared" ref="Y7:Y47" si="2">ROUNDUP(X7/W7*100,0)</f>
        <v>0</v>
      </c>
    </row>
    <row r="8" spans="1:25" ht="12" customHeight="1">
      <c r="A8" s="7">
        <v>3</v>
      </c>
      <c r="B8" s="11" t="s">
        <v>91</v>
      </c>
      <c r="C8" s="7">
        <v>368</v>
      </c>
      <c r="D8" s="7">
        <v>1</v>
      </c>
      <c r="E8" s="9">
        <v>17</v>
      </c>
      <c r="F8" s="7">
        <v>4</v>
      </c>
      <c r="G8" s="10">
        <v>1</v>
      </c>
      <c r="H8" s="57">
        <v>0</v>
      </c>
      <c r="I8" s="9">
        <v>17</v>
      </c>
      <c r="J8" s="7">
        <v>9</v>
      </c>
      <c r="K8" s="10">
        <v>4</v>
      </c>
      <c r="L8" s="57">
        <v>3</v>
      </c>
      <c r="M8" s="9">
        <v>17</v>
      </c>
      <c r="N8" s="7">
        <v>7</v>
      </c>
      <c r="O8" s="10">
        <v>6</v>
      </c>
      <c r="P8" s="26">
        <v>1</v>
      </c>
      <c r="Q8" s="9">
        <v>17</v>
      </c>
      <c r="R8" s="7">
        <v>7</v>
      </c>
      <c r="S8" s="10">
        <v>7</v>
      </c>
      <c r="T8" s="7">
        <v>5</v>
      </c>
      <c r="U8" s="9">
        <v>12</v>
      </c>
      <c r="V8" s="7">
        <v>8</v>
      </c>
      <c r="W8" s="7">
        <f t="shared" si="0"/>
        <v>466</v>
      </c>
      <c r="X8" s="8">
        <f t="shared" si="1"/>
        <v>45</v>
      </c>
      <c r="Y8" s="8">
        <f t="shared" si="2"/>
        <v>10</v>
      </c>
    </row>
    <row r="9" spans="1:25" ht="12" customHeight="1">
      <c r="A9" s="7">
        <v>4</v>
      </c>
      <c r="B9" s="11" t="s">
        <v>92</v>
      </c>
      <c r="C9" s="7">
        <v>368</v>
      </c>
      <c r="D9" s="7">
        <v>1</v>
      </c>
      <c r="E9" s="9">
        <v>17</v>
      </c>
      <c r="F9" s="7">
        <v>3</v>
      </c>
      <c r="G9" s="10">
        <v>1</v>
      </c>
      <c r="H9" s="57">
        <v>0</v>
      </c>
      <c r="I9" s="9">
        <v>17</v>
      </c>
      <c r="J9" s="7">
        <v>5</v>
      </c>
      <c r="K9" s="10">
        <v>4</v>
      </c>
      <c r="L9" s="57">
        <v>2</v>
      </c>
      <c r="M9" s="9">
        <v>17</v>
      </c>
      <c r="N9" s="7">
        <v>3</v>
      </c>
      <c r="O9" s="10">
        <v>6</v>
      </c>
      <c r="P9" s="26">
        <v>0</v>
      </c>
      <c r="Q9" s="9">
        <v>17</v>
      </c>
      <c r="R9" s="7">
        <v>4</v>
      </c>
      <c r="S9" s="10">
        <v>7</v>
      </c>
      <c r="T9" s="7">
        <v>4</v>
      </c>
      <c r="U9" s="9">
        <v>12</v>
      </c>
      <c r="V9" s="7">
        <v>5</v>
      </c>
      <c r="W9" s="7">
        <f t="shared" si="0"/>
        <v>466</v>
      </c>
      <c r="X9" s="8">
        <f t="shared" si="1"/>
        <v>27</v>
      </c>
      <c r="Y9" s="8">
        <f t="shared" si="2"/>
        <v>6</v>
      </c>
    </row>
    <row r="10" spans="1:25" ht="12" customHeight="1">
      <c r="A10" s="7">
        <v>5</v>
      </c>
      <c r="B10" s="11" t="s">
        <v>93</v>
      </c>
      <c r="C10" s="7">
        <v>368</v>
      </c>
      <c r="D10" s="7">
        <v>0</v>
      </c>
      <c r="E10" s="9">
        <v>17</v>
      </c>
      <c r="F10" s="7">
        <v>0</v>
      </c>
      <c r="G10" s="10">
        <v>1</v>
      </c>
      <c r="H10" s="57">
        <v>0</v>
      </c>
      <c r="I10" s="9">
        <v>17</v>
      </c>
      <c r="J10" s="7">
        <v>0</v>
      </c>
      <c r="K10" s="10">
        <v>4</v>
      </c>
      <c r="L10" s="57">
        <v>0</v>
      </c>
      <c r="M10" s="9">
        <v>17</v>
      </c>
      <c r="N10" s="7">
        <v>0</v>
      </c>
      <c r="O10" s="10">
        <v>6</v>
      </c>
      <c r="P10" s="26">
        <v>0</v>
      </c>
      <c r="Q10" s="9">
        <v>17</v>
      </c>
      <c r="R10" s="7">
        <v>0</v>
      </c>
      <c r="S10" s="10">
        <v>7</v>
      </c>
      <c r="T10" s="7">
        <v>0</v>
      </c>
      <c r="U10" s="9">
        <v>12</v>
      </c>
      <c r="V10" s="7">
        <v>0</v>
      </c>
      <c r="W10" s="7">
        <f t="shared" si="0"/>
        <v>466</v>
      </c>
      <c r="X10" s="8">
        <f t="shared" si="1"/>
        <v>0</v>
      </c>
      <c r="Y10" s="8">
        <f t="shared" si="2"/>
        <v>0</v>
      </c>
    </row>
    <row r="11" spans="1:25" ht="12" customHeight="1">
      <c r="A11" s="7">
        <v>6</v>
      </c>
      <c r="B11" s="11" t="s">
        <v>94</v>
      </c>
      <c r="C11" s="7">
        <v>375</v>
      </c>
      <c r="D11" s="7">
        <v>67</v>
      </c>
      <c r="E11" s="9">
        <v>17</v>
      </c>
      <c r="F11" s="7">
        <v>2</v>
      </c>
      <c r="G11" s="10">
        <v>1</v>
      </c>
      <c r="H11" s="57">
        <v>0</v>
      </c>
      <c r="I11" s="9">
        <v>17</v>
      </c>
      <c r="J11" s="7">
        <v>8</v>
      </c>
      <c r="K11" s="10">
        <v>4</v>
      </c>
      <c r="L11" s="57">
        <v>1</v>
      </c>
      <c r="M11" s="9">
        <v>17</v>
      </c>
      <c r="N11" s="7">
        <v>4</v>
      </c>
      <c r="O11" s="10">
        <v>6</v>
      </c>
      <c r="P11" s="26">
        <v>2</v>
      </c>
      <c r="Q11" s="9">
        <v>17</v>
      </c>
      <c r="R11" s="7">
        <v>3</v>
      </c>
      <c r="S11" s="10">
        <v>7</v>
      </c>
      <c r="T11" s="7">
        <v>1</v>
      </c>
      <c r="U11" s="9">
        <v>12</v>
      </c>
      <c r="V11" s="7">
        <v>5</v>
      </c>
      <c r="W11" s="7">
        <f t="shared" si="0"/>
        <v>473</v>
      </c>
      <c r="X11" s="8">
        <f t="shared" si="1"/>
        <v>93</v>
      </c>
      <c r="Y11" s="8">
        <f t="shared" si="2"/>
        <v>20</v>
      </c>
    </row>
    <row r="12" spans="1:25" ht="12" customHeight="1">
      <c r="A12" s="7">
        <v>7</v>
      </c>
      <c r="B12" s="11" t="s">
        <v>54</v>
      </c>
      <c r="C12" s="7">
        <v>368</v>
      </c>
      <c r="D12" s="7">
        <v>2</v>
      </c>
      <c r="E12" s="9">
        <v>17</v>
      </c>
      <c r="F12" s="7">
        <v>0</v>
      </c>
      <c r="G12" s="10">
        <v>1</v>
      </c>
      <c r="H12" s="57">
        <v>0</v>
      </c>
      <c r="I12" s="9">
        <v>17</v>
      </c>
      <c r="J12" s="7">
        <v>0</v>
      </c>
      <c r="K12" s="10">
        <v>4</v>
      </c>
      <c r="L12" s="57">
        <v>0</v>
      </c>
      <c r="M12" s="9">
        <v>17</v>
      </c>
      <c r="N12" s="7">
        <v>0</v>
      </c>
      <c r="O12" s="10">
        <v>6</v>
      </c>
      <c r="P12" s="26">
        <v>0</v>
      </c>
      <c r="Q12" s="9">
        <v>17</v>
      </c>
      <c r="R12" s="7">
        <v>0</v>
      </c>
      <c r="S12" s="10">
        <v>7</v>
      </c>
      <c r="T12" s="7">
        <v>0</v>
      </c>
      <c r="U12" s="9">
        <v>12</v>
      </c>
      <c r="V12" s="7">
        <v>0</v>
      </c>
      <c r="W12" s="7">
        <f t="shared" si="0"/>
        <v>466</v>
      </c>
      <c r="X12" s="8">
        <f t="shared" si="1"/>
        <v>2</v>
      </c>
      <c r="Y12" s="8">
        <f t="shared" si="2"/>
        <v>1</v>
      </c>
    </row>
    <row r="13" spans="1:25" ht="12" customHeight="1">
      <c r="A13" s="7">
        <v>8</v>
      </c>
      <c r="B13" s="11" t="s">
        <v>146</v>
      </c>
      <c r="C13" s="7">
        <v>368</v>
      </c>
      <c r="D13" s="7">
        <v>0</v>
      </c>
      <c r="E13" s="9">
        <v>17</v>
      </c>
      <c r="F13" s="7">
        <v>0</v>
      </c>
      <c r="G13" s="10">
        <v>1</v>
      </c>
      <c r="H13" s="57">
        <v>0</v>
      </c>
      <c r="I13" s="9">
        <v>17</v>
      </c>
      <c r="J13" s="7">
        <v>0</v>
      </c>
      <c r="K13" s="10">
        <v>4</v>
      </c>
      <c r="L13" s="57">
        <v>0</v>
      </c>
      <c r="M13" s="9">
        <v>17</v>
      </c>
      <c r="N13" s="7">
        <v>0</v>
      </c>
      <c r="O13" s="10">
        <v>6</v>
      </c>
      <c r="P13" s="26">
        <v>0</v>
      </c>
      <c r="Q13" s="9">
        <v>17</v>
      </c>
      <c r="R13" s="7">
        <v>0</v>
      </c>
      <c r="S13" s="10">
        <v>7</v>
      </c>
      <c r="T13" s="7">
        <v>0</v>
      </c>
      <c r="U13" s="9">
        <v>12</v>
      </c>
      <c r="V13" s="7">
        <v>0</v>
      </c>
      <c r="W13" s="7">
        <f t="shared" si="0"/>
        <v>466</v>
      </c>
      <c r="X13" s="8">
        <f t="shared" si="1"/>
        <v>0</v>
      </c>
      <c r="Y13" s="8">
        <f t="shared" si="2"/>
        <v>0</v>
      </c>
    </row>
    <row r="14" spans="1:25" ht="12" customHeight="1">
      <c r="A14" s="7">
        <v>9</v>
      </c>
      <c r="B14" s="11" t="s">
        <v>96</v>
      </c>
      <c r="C14" s="7">
        <v>382</v>
      </c>
      <c r="D14" s="7">
        <v>179</v>
      </c>
      <c r="E14" s="9">
        <v>17</v>
      </c>
      <c r="F14" s="7">
        <v>7</v>
      </c>
      <c r="G14" s="10">
        <v>1</v>
      </c>
      <c r="H14" s="57">
        <v>1</v>
      </c>
      <c r="I14" s="9">
        <v>17</v>
      </c>
      <c r="J14" s="7">
        <v>11</v>
      </c>
      <c r="K14" s="10">
        <v>4</v>
      </c>
      <c r="L14" s="57">
        <v>2</v>
      </c>
      <c r="M14" s="9">
        <v>17</v>
      </c>
      <c r="N14" s="7">
        <v>7</v>
      </c>
      <c r="O14" s="10">
        <v>6</v>
      </c>
      <c r="P14" s="26">
        <v>1</v>
      </c>
      <c r="Q14" s="9">
        <v>17</v>
      </c>
      <c r="R14" s="7">
        <v>8</v>
      </c>
      <c r="S14" s="10">
        <v>7</v>
      </c>
      <c r="T14" s="7">
        <v>6</v>
      </c>
      <c r="U14" s="9">
        <v>12</v>
      </c>
      <c r="V14" s="7">
        <v>8</v>
      </c>
      <c r="W14" s="7">
        <f t="shared" si="0"/>
        <v>480</v>
      </c>
      <c r="X14" s="8">
        <f t="shared" si="1"/>
        <v>230</v>
      </c>
      <c r="Y14" s="8">
        <f t="shared" si="2"/>
        <v>48</v>
      </c>
    </row>
    <row r="15" spans="1:25" s="56" customFormat="1" ht="12" customHeight="1">
      <c r="A15" s="7">
        <v>10</v>
      </c>
      <c r="B15" s="11" t="s">
        <v>147</v>
      </c>
      <c r="C15" s="7">
        <v>368</v>
      </c>
      <c r="D15" s="7">
        <v>0</v>
      </c>
      <c r="E15" s="9">
        <v>17</v>
      </c>
      <c r="F15" s="7">
        <v>0</v>
      </c>
      <c r="G15" s="10">
        <v>1</v>
      </c>
      <c r="H15" s="57">
        <v>0</v>
      </c>
      <c r="I15" s="9">
        <v>17</v>
      </c>
      <c r="J15" s="7">
        <v>0</v>
      </c>
      <c r="K15" s="10">
        <v>4</v>
      </c>
      <c r="L15" s="57">
        <v>0</v>
      </c>
      <c r="M15" s="9">
        <v>17</v>
      </c>
      <c r="N15" s="7">
        <v>0</v>
      </c>
      <c r="O15" s="10">
        <v>6</v>
      </c>
      <c r="P15" s="26">
        <v>0</v>
      </c>
      <c r="Q15" s="9">
        <v>17</v>
      </c>
      <c r="R15" s="7">
        <v>0</v>
      </c>
      <c r="S15" s="10">
        <v>7</v>
      </c>
      <c r="T15" s="7">
        <v>0</v>
      </c>
      <c r="U15" s="9">
        <v>12</v>
      </c>
      <c r="V15" s="7">
        <v>0</v>
      </c>
      <c r="W15" s="7">
        <f t="shared" si="0"/>
        <v>466</v>
      </c>
      <c r="X15" s="8">
        <f t="shared" si="1"/>
        <v>0</v>
      </c>
      <c r="Y15" s="8">
        <f t="shared" si="2"/>
        <v>0</v>
      </c>
    </row>
    <row r="16" spans="1:25" ht="12" customHeight="1">
      <c r="A16" s="7">
        <v>11</v>
      </c>
      <c r="B16" s="11" t="s">
        <v>40</v>
      </c>
      <c r="C16" s="7">
        <v>357</v>
      </c>
      <c r="D16" s="7">
        <v>48</v>
      </c>
      <c r="E16" s="9">
        <v>17</v>
      </c>
      <c r="F16" s="7">
        <v>2</v>
      </c>
      <c r="G16" s="10">
        <v>6</v>
      </c>
      <c r="H16" s="57">
        <v>0</v>
      </c>
      <c r="I16" s="9">
        <v>17</v>
      </c>
      <c r="J16" s="7">
        <v>5</v>
      </c>
      <c r="K16" s="10">
        <v>2</v>
      </c>
      <c r="L16" s="57">
        <v>0</v>
      </c>
      <c r="M16" s="9">
        <v>17</v>
      </c>
      <c r="N16" s="7">
        <v>3</v>
      </c>
      <c r="O16" s="10">
        <v>7</v>
      </c>
      <c r="P16" s="26">
        <v>1</v>
      </c>
      <c r="Q16" s="9">
        <v>17</v>
      </c>
      <c r="R16" s="7">
        <v>0</v>
      </c>
      <c r="S16" s="10">
        <v>3</v>
      </c>
      <c r="T16" s="7">
        <v>0</v>
      </c>
      <c r="U16" s="9">
        <v>12</v>
      </c>
      <c r="V16" s="7">
        <v>4</v>
      </c>
      <c r="W16" s="7">
        <f t="shared" si="0"/>
        <v>455</v>
      </c>
      <c r="X16" s="8">
        <f t="shared" si="1"/>
        <v>63</v>
      </c>
      <c r="Y16" s="8">
        <f t="shared" si="2"/>
        <v>14</v>
      </c>
    </row>
    <row r="17" spans="1:25" ht="12" customHeight="1">
      <c r="A17" s="7">
        <v>12</v>
      </c>
      <c r="B17" s="11" t="s">
        <v>145</v>
      </c>
      <c r="C17" s="7">
        <v>356</v>
      </c>
      <c r="D17" s="7">
        <v>0</v>
      </c>
      <c r="E17" s="9">
        <v>17</v>
      </c>
      <c r="F17" s="7">
        <v>0</v>
      </c>
      <c r="G17" s="10">
        <v>6</v>
      </c>
      <c r="H17" s="57">
        <v>0</v>
      </c>
      <c r="I17" s="9">
        <v>17</v>
      </c>
      <c r="J17" s="7">
        <v>0</v>
      </c>
      <c r="K17" s="10">
        <v>2</v>
      </c>
      <c r="L17" s="57">
        <v>0</v>
      </c>
      <c r="M17" s="9">
        <v>17</v>
      </c>
      <c r="N17" s="7">
        <v>0</v>
      </c>
      <c r="O17" s="10">
        <v>7</v>
      </c>
      <c r="P17" s="26">
        <v>0</v>
      </c>
      <c r="Q17" s="9">
        <v>17</v>
      </c>
      <c r="R17" s="7">
        <v>1</v>
      </c>
      <c r="S17" s="10">
        <v>3</v>
      </c>
      <c r="T17" s="7">
        <v>0</v>
      </c>
      <c r="U17" s="9">
        <v>12</v>
      </c>
      <c r="V17" s="7">
        <v>0</v>
      </c>
      <c r="W17" s="7">
        <f t="shared" si="0"/>
        <v>454</v>
      </c>
      <c r="X17" s="8">
        <f t="shared" si="1"/>
        <v>1</v>
      </c>
      <c r="Y17" s="8">
        <f t="shared" si="2"/>
        <v>1</v>
      </c>
    </row>
    <row r="18" spans="1:25" ht="12" customHeight="1">
      <c r="A18" s="7">
        <v>13</v>
      </c>
      <c r="B18" s="11" t="s">
        <v>112</v>
      </c>
      <c r="C18" s="7">
        <v>363</v>
      </c>
      <c r="D18" s="7">
        <v>64</v>
      </c>
      <c r="E18" s="9">
        <v>17</v>
      </c>
      <c r="F18" s="7">
        <v>5</v>
      </c>
      <c r="G18" s="10">
        <v>6</v>
      </c>
      <c r="H18" s="7">
        <v>3</v>
      </c>
      <c r="I18" s="9">
        <v>17</v>
      </c>
      <c r="J18" s="7">
        <v>11</v>
      </c>
      <c r="K18" s="10">
        <v>2</v>
      </c>
      <c r="L18" s="7">
        <v>1</v>
      </c>
      <c r="M18" s="9">
        <v>17</v>
      </c>
      <c r="N18" s="7">
        <v>8</v>
      </c>
      <c r="O18" s="10">
        <v>7</v>
      </c>
      <c r="P18" s="26">
        <v>6</v>
      </c>
      <c r="Q18" s="9">
        <v>17</v>
      </c>
      <c r="R18" s="7">
        <v>7</v>
      </c>
      <c r="S18" s="10">
        <v>3</v>
      </c>
      <c r="T18" s="7">
        <v>3</v>
      </c>
      <c r="U18" s="9">
        <v>12</v>
      </c>
      <c r="V18" s="7">
        <v>7</v>
      </c>
      <c r="W18" s="7">
        <f t="shared" si="0"/>
        <v>461</v>
      </c>
      <c r="X18" s="8">
        <f t="shared" si="1"/>
        <v>115</v>
      </c>
      <c r="Y18" s="8">
        <f t="shared" si="2"/>
        <v>25</v>
      </c>
    </row>
    <row r="19" spans="1:25" ht="12" customHeight="1">
      <c r="A19" s="7">
        <v>14</v>
      </c>
      <c r="B19" s="11" t="s">
        <v>152</v>
      </c>
      <c r="C19" s="7">
        <v>373</v>
      </c>
      <c r="D19" s="7">
        <v>138</v>
      </c>
      <c r="E19" s="9">
        <v>17</v>
      </c>
      <c r="F19" s="7">
        <v>11</v>
      </c>
      <c r="G19" s="10">
        <v>6</v>
      </c>
      <c r="H19" s="7">
        <v>5</v>
      </c>
      <c r="I19" s="9">
        <v>17</v>
      </c>
      <c r="J19" s="7">
        <v>14</v>
      </c>
      <c r="K19" s="10">
        <v>2</v>
      </c>
      <c r="L19" s="7">
        <v>1</v>
      </c>
      <c r="M19" s="9">
        <v>17</v>
      </c>
      <c r="N19" s="7">
        <v>11</v>
      </c>
      <c r="O19" s="10">
        <v>7</v>
      </c>
      <c r="P19" s="26">
        <v>7</v>
      </c>
      <c r="Q19" s="9">
        <v>17</v>
      </c>
      <c r="R19" s="7">
        <v>12</v>
      </c>
      <c r="S19" s="10">
        <v>3</v>
      </c>
      <c r="T19" s="7">
        <v>3</v>
      </c>
      <c r="U19" s="9">
        <v>12</v>
      </c>
      <c r="V19" s="7">
        <v>8</v>
      </c>
      <c r="W19" s="7">
        <f t="shared" si="0"/>
        <v>471</v>
      </c>
      <c r="X19" s="8">
        <f t="shared" si="1"/>
        <v>210</v>
      </c>
      <c r="Y19" s="8">
        <f t="shared" si="2"/>
        <v>45</v>
      </c>
    </row>
    <row r="20" spans="1:25" ht="12" customHeight="1">
      <c r="A20" s="7">
        <v>15</v>
      </c>
      <c r="B20" s="11" t="s">
        <v>149</v>
      </c>
      <c r="C20" s="7">
        <v>354</v>
      </c>
      <c r="D20" s="7">
        <v>0</v>
      </c>
      <c r="E20" s="9">
        <v>17</v>
      </c>
      <c r="F20" s="7">
        <v>0</v>
      </c>
      <c r="G20" s="10">
        <v>6</v>
      </c>
      <c r="H20" s="7">
        <v>0</v>
      </c>
      <c r="I20" s="9">
        <v>17</v>
      </c>
      <c r="J20" s="7">
        <v>0</v>
      </c>
      <c r="K20" s="10">
        <v>2</v>
      </c>
      <c r="L20" s="7">
        <v>0</v>
      </c>
      <c r="M20" s="9">
        <v>17</v>
      </c>
      <c r="N20" s="7">
        <v>0</v>
      </c>
      <c r="O20" s="10">
        <v>7</v>
      </c>
      <c r="P20" s="26">
        <v>0</v>
      </c>
      <c r="Q20" s="9">
        <v>17</v>
      </c>
      <c r="R20" s="7">
        <v>0</v>
      </c>
      <c r="S20" s="10">
        <v>3</v>
      </c>
      <c r="T20" s="7">
        <v>0</v>
      </c>
      <c r="U20" s="9">
        <v>12</v>
      </c>
      <c r="V20" s="7">
        <v>0</v>
      </c>
      <c r="W20" s="7">
        <f t="shared" si="0"/>
        <v>452</v>
      </c>
      <c r="X20" s="8">
        <f t="shared" si="1"/>
        <v>0</v>
      </c>
      <c r="Y20" s="8">
        <f t="shared" si="2"/>
        <v>0</v>
      </c>
    </row>
    <row r="21" spans="1:25" ht="12" customHeight="1">
      <c r="A21" s="7">
        <v>16</v>
      </c>
      <c r="B21" s="11" t="s">
        <v>126</v>
      </c>
      <c r="C21" s="7">
        <v>354</v>
      </c>
      <c r="D21" s="7">
        <v>0</v>
      </c>
      <c r="E21" s="9">
        <v>17</v>
      </c>
      <c r="F21" s="7">
        <v>0</v>
      </c>
      <c r="G21" s="10">
        <v>6</v>
      </c>
      <c r="H21" s="7">
        <v>0</v>
      </c>
      <c r="I21" s="9">
        <v>17</v>
      </c>
      <c r="J21" s="7">
        <v>0</v>
      </c>
      <c r="K21" s="10">
        <v>2</v>
      </c>
      <c r="L21" s="7">
        <v>0</v>
      </c>
      <c r="M21" s="9">
        <v>17</v>
      </c>
      <c r="N21" s="7">
        <v>0</v>
      </c>
      <c r="O21" s="10">
        <v>7</v>
      </c>
      <c r="P21" s="26">
        <v>0</v>
      </c>
      <c r="Q21" s="9">
        <v>17</v>
      </c>
      <c r="R21" s="7">
        <v>0</v>
      </c>
      <c r="S21" s="10">
        <v>3</v>
      </c>
      <c r="T21" s="7">
        <v>0</v>
      </c>
      <c r="U21" s="9">
        <v>12</v>
      </c>
      <c r="V21" s="7">
        <v>0</v>
      </c>
      <c r="W21" s="7">
        <f t="shared" si="0"/>
        <v>452</v>
      </c>
      <c r="X21" s="8">
        <f t="shared" si="1"/>
        <v>0</v>
      </c>
      <c r="Y21" s="8">
        <f t="shared" si="2"/>
        <v>0</v>
      </c>
    </row>
    <row r="22" spans="1:25" ht="12" customHeight="1">
      <c r="A22" s="7">
        <v>17</v>
      </c>
      <c r="B22" s="11" t="s">
        <v>125</v>
      </c>
      <c r="C22" s="7">
        <v>377</v>
      </c>
      <c r="D22" s="7">
        <v>223</v>
      </c>
      <c r="E22" s="9">
        <v>17</v>
      </c>
      <c r="F22" s="7">
        <v>6</v>
      </c>
      <c r="G22" s="10">
        <v>6</v>
      </c>
      <c r="H22" s="7">
        <v>3</v>
      </c>
      <c r="I22" s="9">
        <v>17</v>
      </c>
      <c r="J22" s="7">
        <v>5</v>
      </c>
      <c r="K22" s="10">
        <v>2</v>
      </c>
      <c r="L22" s="7">
        <v>0</v>
      </c>
      <c r="M22" s="9">
        <v>17</v>
      </c>
      <c r="N22" s="7">
        <v>3</v>
      </c>
      <c r="O22" s="10">
        <v>7</v>
      </c>
      <c r="P22" s="26">
        <v>2</v>
      </c>
      <c r="Q22" s="9">
        <v>17</v>
      </c>
      <c r="R22" s="7">
        <v>3</v>
      </c>
      <c r="S22" s="10">
        <v>3</v>
      </c>
      <c r="T22" s="7">
        <v>3</v>
      </c>
      <c r="U22" s="9">
        <v>12</v>
      </c>
      <c r="V22" s="7">
        <v>4</v>
      </c>
      <c r="W22" s="7">
        <f t="shared" si="0"/>
        <v>475</v>
      </c>
      <c r="X22" s="8">
        <f t="shared" si="1"/>
        <v>252</v>
      </c>
      <c r="Y22" s="8">
        <f t="shared" si="2"/>
        <v>54</v>
      </c>
    </row>
    <row r="23" spans="1:25" ht="12" customHeight="1">
      <c r="A23" s="7">
        <v>18</v>
      </c>
      <c r="B23" s="11" t="s">
        <v>128</v>
      </c>
      <c r="C23" s="7">
        <v>360</v>
      </c>
      <c r="D23" s="7">
        <v>126</v>
      </c>
      <c r="E23" s="9">
        <v>17</v>
      </c>
      <c r="F23" s="7">
        <v>11</v>
      </c>
      <c r="G23" s="10">
        <v>6</v>
      </c>
      <c r="H23" s="7">
        <v>5</v>
      </c>
      <c r="I23" s="9">
        <v>17</v>
      </c>
      <c r="J23" s="7">
        <v>13</v>
      </c>
      <c r="K23" s="10">
        <v>2</v>
      </c>
      <c r="L23" s="7">
        <v>0</v>
      </c>
      <c r="M23" s="9">
        <v>17</v>
      </c>
      <c r="N23" s="7">
        <v>12</v>
      </c>
      <c r="O23" s="10">
        <v>7</v>
      </c>
      <c r="P23" s="26">
        <v>7</v>
      </c>
      <c r="Q23" s="9">
        <v>17</v>
      </c>
      <c r="R23" s="7">
        <v>13</v>
      </c>
      <c r="S23" s="10">
        <v>3</v>
      </c>
      <c r="T23" s="7">
        <v>3</v>
      </c>
      <c r="U23" s="9">
        <v>12</v>
      </c>
      <c r="V23" s="7">
        <v>7</v>
      </c>
      <c r="W23" s="7">
        <f t="shared" si="0"/>
        <v>458</v>
      </c>
      <c r="X23" s="8">
        <f t="shared" si="1"/>
        <v>197</v>
      </c>
      <c r="Y23" s="8">
        <f t="shared" si="2"/>
        <v>44</v>
      </c>
    </row>
    <row r="24" spans="1:25" ht="12" customHeight="1">
      <c r="A24" s="7">
        <v>19</v>
      </c>
      <c r="B24" s="11" t="s">
        <v>127</v>
      </c>
      <c r="C24" s="7">
        <v>356</v>
      </c>
      <c r="D24" s="7">
        <v>109</v>
      </c>
      <c r="E24" s="9">
        <v>17</v>
      </c>
      <c r="F24" s="7">
        <v>13</v>
      </c>
      <c r="G24" s="10">
        <v>6</v>
      </c>
      <c r="H24" s="7">
        <v>5</v>
      </c>
      <c r="I24" s="9">
        <v>17</v>
      </c>
      <c r="J24" s="7">
        <v>14</v>
      </c>
      <c r="K24" s="10">
        <v>2</v>
      </c>
      <c r="L24" s="7">
        <v>1</v>
      </c>
      <c r="M24" s="9">
        <v>17</v>
      </c>
      <c r="N24" s="7">
        <v>11</v>
      </c>
      <c r="O24" s="10">
        <v>7</v>
      </c>
      <c r="P24" s="26">
        <v>7</v>
      </c>
      <c r="Q24" s="9">
        <v>17</v>
      </c>
      <c r="R24" s="7">
        <v>14</v>
      </c>
      <c r="S24" s="10">
        <v>3</v>
      </c>
      <c r="T24" s="7">
        <v>2</v>
      </c>
      <c r="U24" s="9">
        <v>12</v>
      </c>
      <c r="V24" s="7">
        <v>8</v>
      </c>
      <c r="W24" s="7">
        <f t="shared" si="0"/>
        <v>454</v>
      </c>
      <c r="X24" s="8">
        <f t="shared" si="1"/>
        <v>184</v>
      </c>
      <c r="Y24" s="8">
        <f t="shared" si="2"/>
        <v>41</v>
      </c>
    </row>
    <row r="25" spans="1:25" s="56" customFormat="1" ht="12" customHeight="1">
      <c r="A25" s="7">
        <v>20</v>
      </c>
      <c r="B25" s="11" t="s">
        <v>97</v>
      </c>
      <c r="C25" s="7">
        <v>356</v>
      </c>
      <c r="D25" s="7">
        <v>26</v>
      </c>
      <c r="E25" s="9">
        <v>17</v>
      </c>
      <c r="F25" s="7">
        <v>0</v>
      </c>
      <c r="G25" s="10">
        <v>6</v>
      </c>
      <c r="H25" s="7">
        <v>0</v>
      </c>
      <c r="I25" s="9">
        <v>17</v>
      </c>
      <c r="J25" s="7">
        <v>0</v>
      </c>
      <c r="K25" s="10">
        <v>2</v>
      </c>
      <c r="L25" s="7">
        <v>0</v>
      </c>
      <c r="M25" s="9">
        <v>17</v>
      </c>
      <c r="N25" s="7">
        <v>0</v>
      </c>
      <c r="O25" s="10">
        <v>7</v>
      </c>
      <c r="P25" s="26">
        <v>0</v>
      </c>
      <c r="Q25" s="9">
        <v>17</v>
      </c>
      <c r="R25" s="7">
        <v>0</v>
      </c>
      <c r="S25" s="10">
        <v>3</v>
      </c>
      <c r="T25" s="7">
        <v>0</v>
      </c>
      <c r="U25" s="9">
        <v>12</v>
      </c>
      <c r="V25" s="7">
        <v>0</v>
      </c>
      <c r="W25" s="7">
        <f t="shared" si="0"/>
        <v>454</v>
      </c>
      <c r="X25" s="8">
        <f t="shared" si="1"/>
        <v>26</v>
      </c>
      <c r="Y25" s="8">
        <f t="shared" si="2"/>
        <v>6</v>
      </c>
    </row>
    <row r="26" spans="1:25" ht="12" customHeight="1">
      <c r="A26" s="7">
        <v>21</v>
      </c>
      <c r="B26" s="11" t="s">
        <v>158</v>
      </c>
      <c r="C26" s="7">
        <v>363</v>
      </c>
      <c r="D26" s="7">
        <v>22</v>
      </c>
      <c r="E26" s="9">
        <v>17</v>
      </c>
      <c r="F26" s="7">
        <v>0</v>
      </c>
      <c r="G26" s="10">
        <v>7</v>
      </c>
      <c r="H26" s="7">
        <v>0</v>
      </c>
      <c r="I26" s="9">
        <v>17</v>
      </c>
      <c r="J26" s="7">
        <v>2</v>
      </c>
      <c r="K26" s="10">
        <v>6</v>
      </c>
      <c r="L26" s="7">
        <v>2</v>
      </c>
      <c r="M26" s="9">
        <v>17</v>
      </c>
      <c r="N26" s="7">
        <v>1</v>
      </c>
      <c r="O26" s="10">
        <v>3</v>
      </c>
      <c r="P26" s="26">
        <v>0</v>
      </c>
      <c r="Q26" s="9">
        <v>17</v>
      </c>
      <c r="R26" s="7">
        <v>2</v>
      </c>
      <c r="S26" s="10">
        <v>1</v>
      </c>
      <c r="T26" s="7">
        <v>0</v>
      </c>
      <c r="U26" s="9">
        <v>12</v>
      </c>
      <c r="V26" s="7">
        <v>4</v>
      </c>
      <c r="W26" s="7">
        <f t="shared" si="0"/>
        <v>460</v>
      </c>
      <c r="X26" s="8">
        <f t="shared" si="1"/>
        <v>33</v>
      </c>
      <c r="Y26" s="8">
        <f t="shared" si="2"/>
        <v>8</v>
      </c>
    </row>
    <row r="27" spans="1:25" ht="12" customHeight="1">
      <c r="A27" s="7">
        <v>22</v>
      </c>
      <c r="B27" s="11" t="s">
        <v>129</v>
      </c>
      <c r="C27" s="7">
        <v>364</v>
      </c>
      <c r="D27" s="7">
        <v>34</v>
      </c>
      <c r="E27" s="9">
        <v>17</v>
      </c>
      <c r="F27" s="7">
        <v>1</v>
      </c>
      <c r="G27" s="10">
        <v>7</v>
      </c>
      <c r="H27" s="7">
        <v>0</v>
      </c>
      <c r="I27" s="9">
        <v>17</v>
      </c>
      <c r="J27" s="7">
        <v>3</v>
      </c>
      <c r="K27" s="10">
        <v>6</v>
      </c>
      <c r="L27" s="7">
        <v>2</v>
      </c>
      <c r="M27" s="9">
        <v>17</v>
      </c>
      <c r="N27" s="7">
        <v>0</v>
      </c>
      <c r="O27" s="10">
        <v>3</v>
      </c>
      <c r="P27" s="26">
        <v>0</v>
      </c>
      <c r="Q27" s="9">
        <v>17</v>
      </c>
      <c r="R27" s="7">
        <v>2</v>
      </c>
      <c r="S27" s="10">
        <v>1</v>
      </c>
      <c r="T27" s="7">
        <v>0</v>
      </c>
      <c r="U27" s="9">
        <v>12</v>
      </c>
      <c r="V27" s="7">
        <v>4</v>
      </c>
      <c r="W27" s="7">
        <f t="shared" si="0"/>
        <v>461</v>
      </c>
      <c r="X27" s="8">
        <f t="shared" si="1"/>
        <v>46</v>
      </c>
      <c r="Y27" s="8">
        <f t="shared" si="2"/>
        <v>10</v>
      </c>
    </row>
    <row r="28" spans="1:25" ht="12" customHeight="1">
      <c r="A28" s="7">
        <v>23</v>
      </c>
      <c r="B28" s="11" t="s">
        <v>98</v>
      </c>
      <c r="C28" s="7">
        <v>363</v>
      </c>
      <c r="D28" s="7">
        <v>0</v>
      </c>
      <c r="E28" s="9">
        <v>17</v>
      </c>
      <c r="F28" s="7">
        <v>0</v>
      </c>
      <c r="G28" s="10">
        <v>7</v>
      </c>
      <c r="H28" s="7">
        <v>0</v>
      </c>
      <c r="I28" s="9">
        <v>17</v>
      </c>
      <c r="J28" s="7">
        <v>0</v>
      </c>
      <c r="K28" s="10">
        <v>6</v>
      </c>
      <c r="L28" s="7">
        <v>0</v>
      </c>
      <c r="M28" s="9">
        <v>17</v>
      </c>
      <c r="N28" s="7">
        <v>0</v>
      </c>
      <c r="O28" s="10">
        <v>3</v>
      </c>
      <c r="P28" s="26">
        <v>0</v>
      </c>
      <c r="Q28" s="9">
        <v>17</v>
      </c>
      <c r="R28" s="7">
        <v>0</v>
      </c>
      <c r="S28" s="10">
        <v>1</v>
      </c>
      <c r="T28" s="7">
        <v>0</v>
      </c>
      <c r="U28" s="9">
        <v>12</v>
      </c>
      <c r="V28" s="7">
        <v>0</v>
      </c>
      <c r="W28" s="7">
        <f t="shared" si="0"/>
        <v>460</v>
      </c>
      <c r="X28" s="8">
        <f t="shared" si="1"/>
        <v>0</v>
      </c>
      <c r="Y28" s="8">
        <f t="shared" si="2"/>
        <v>0</v>
      </c>
    </row>
    <row r="29" spans="1:25" ht="12" customHeight="1">
      <c r="A29" s="7">
        <v>24</v>
      </c>
      <c r="B29" s="11" t="s">
        <v>99</v>
      </c>
      <c r="C29" s="7">
        <v>366</v>
      </c>
      <c r="D29" s="7">
        <v>16</v>
      </c>
      <c r="E29" s="9">
        <v>17</v>
      </c>
      <c r="F29" s="7">
        <v>0</v>
      </c>
      <c r="G29" s="10">
        <v>7</v>
      </c>
      <c r="H29" s="7">
        <v>0</v>
      </c>
      <c r="I29" s="9">
        <v>17</v>
      </c>
      <c r="J29" s="7">
        <v>0</v>
      </c>
      <c r="K29" s="10">
        <v>6</v>
      </c>
      <c r="L29" s="7">
        <v>0</v>
      </c>
      <c r="M29" s="9">
        <v>17</v>
      </c>
      <c r="N29" s="7">
        <v>0</v>
      </c>
      <c r="O29" s="10">
        <v>3</v>
      </c>
      <c r="P29" s="26">
        <v>0</v>
      </c>
      <c r="Q29" s="9">
        <v>17</v>
      </c>
      <c r="R29" s="7">
        <v>0</v>
      </c>
      <c r="S29" s="10">
        <v>1</v>
      </c>
      <c r="T29" s="7">
        <v>0</v>
      </c>
      <c r="U29" s="9">
        <v>12</v>
      </c>
      <c r="V29" s="7">
        <v>0</v>
      </c>
      <c r="W29" s="7">
        <f t="shared" si="0"/>
        <v>463</v>
      </c>
      <c r="X29" s="8">
        <f t="shared" si="1"/>
        <v>16</v>
      </c>
      <c r="Y29" s="8">
        <f t="shared" si="2"/>
        <v>4</v>
      </c>
    </row>
    <row r="30" spans="1:25" ht="12" customHeight="1">
      <c r="A30" s="7">
        <v>25</v>
      </c>
      <c r="B30" s="11" t="s">
        <v>100</v>
      </c>
      <c r="C30" s="7">
        <v>361</v>
      </c>
      <c r="D30" s="7">
        <v>0</v>
      </c>
      <c r="E30" s="9">
        <v>17</v>
      </c>
      <c r="F30" s="7">
        <v>0</v>
      </c>
      <c r="G30" s="10">
        <v>7</v>
      </c>
      <c r="H30" s="7">
        <v>0</v>
      </c>
      <c r="I30" s="9">
        <v>17</v>
      </c>
      <c r="J30" s="7">
        <v>0</v>
      </c>
      <c r="K30" s="10">
        <v>6</v>
      </c>
      <c r="L30" s="7">
        <v>0</v>
      </c>
      <c r="M30" s="9">
        <v>17</v>
      </c>
      <c r="N30" s="7">
        <v>0</v>
      </c>
      <c r="O30" s="10">
        <v>3</v>
      </c>
      <c r="P30" s="26">
        <v>0</v>
      </c>
      <c r="Q30" s="9">
        <v>17</v>
      </c>
      <c r="R30" s="7">
        <v>0</v>
      </c>
      <c r="S30" s="10">
        <v>1</v>
      </c>
      <c r="T30" s="7">
        <v>0</v>
      </c>
      <c r="U30" s="9">
        <v>12</v>
      </c>
      <c r="V30" s="7">
        <v>0</v>
      </c>
      <c r="W30" s="7">
        <f t="shared" si="0"/>
        <v>458</v>
      </c>
      <c r="X30" s="8">
        <f t="shared" si="1"/>
        <v>0</v>
      </c>
      <c r="Y30" s="8">
        <f t="shared" si="2"/>
        <v>0</v>
      </c>
    </row>
    <row r="31" spans="1:25" ht="12" customHeight="1">
      <c r="A31" s="7">
        <v>26</v>
      </c>
      <c r="B31" s="11" t="s">
        <v>130</v>
      </c>
      <c r="C31" s="7">
        <v>361</v>
      </c>
      <c r="D31" s="7">
        <v>0</v>
      </c>
      <c r="E31" s="9">
        <v>17</v>
      </c>
      <c r="F31" s="7">
        <v>0</v>
      </c>
      <c r="G31" s="10">
        <v>7</v>
      </c>
      <c r="H31" s="7">
        <v>0</v>
      </c>
      <c r="I31" s="9">
        <v>17</v>
      </c>
      <c r="J31" s="7">
        <v>0</v>
      </c>
      <c r="K31" s="10">
        <v>6</v>
      </c>
      <c r="L31" s="7">
        <v>0</v>
      </c>
      <c r="M31" s="9">
        <v>17</v>
      </c>
      <c r="N31" s="7">
        <v>0</v>
      </c>
      <c r="O31" s="10">
        <v>3</v>
      </c>
      <c r="P31" s="26">
        <v>0</v>
      </c>
      <c r="Q31" s="9">
        <v>17</v>
      </c>
      <c r="R31" s="7">
        <v>0</v>
      </c>
      <c r="S31" s="10">
        <v>1</v>
      </c>
      <c r="T31" s="7">
        <v>0</v>
      </c>
      <c r="U31" s="9">
        <v>12</v>
      </c>
      <c r="V31" s="7">
        <v>0</v>
      </c>
      <c r="W31" s="7">
        <f t="shared" si="0"/>
        <v>458</v>
      </c>
      <c r="X31" s="8">
        <f t="shared" si="1"/>
        <v>0</v>
      </c>
      <c r="Y31" s="8">
        <f t="shared" si="2"/>
        <v>0</v>
      </c>
    </row>
    <row r="32" spans="1:25" ht="12" customHeight="1">
      <c r="A32" s="7">
        <v>27</v>
      </c>
      <c r="B32" s="11" t="s">
        <v>101</v>
      </c>
      <c r="C32" s="7">
        <v>361</v>
      </c>
      <c r="D32" s="7">
        <v>0</v>
      </c>
      <c r="E32" s="9">
        <v>17</v>
      </c>
      <c r="F32" s="7">
        <v>0</v>
      </c>
      <c r="G32" s="10">
        <v>7</v>
      </c>
      <c r="H32" s="7">
        <v>0</v>
      </c>
      <c r="I32" s="9">
        <v>17</v>
      </c>
      <c r="J32" s="7">
        <v>0</v>
      </c>
      <c r="K32" s="10">
        <v>6</v>
      </c>
      <c r="L32" s="7">
        <v>0</v>
      </c>
      <c r="M32" s="9">
        <v>17</v>
      </c>
      <c r="N32" s="7">
        <v>0</v>
      </c>
      <c r="O32" s="10">
        <v>3</v>
      </c>
      <c r="P32" s="26">
        <v>0</v>
      </c>
      <c r="Q32" s="9">
        <v>17</v>
      </c>
      <c r="R32" s="7">
        <v>0</v>
      </c>
      <c r="S32" s="10">
        <v>1</v>
      </c>
      <c r="T32" s="7">
        <v>0</v>
      </c>
      <c r="U32" s="9">
        <v>12</v>
      </c>
      <c r="V32" s="7">
        <v>0</v>
      </c>
      <c r="W32" s="7">
        <f t="shared" si="0"/>
        <v>458</v>
      </c>
      <c r="X32" s="8">
        <f t="shared" si="1"/>
        <v>0</v>
      </c>
      <c r="Y32" s="8">
        <f t="shared" si="2"/>
        <v>0</v>
      </c>
    </row>
    <row r="33" spans="1:25" ht="12" customHeight="1">
      <c r="A33" s="7">
        <v>28</v>
      </c>
      <c r="B33" s="11" t="s">
        <v>102</v>
      </c>
      <c r="C33" s="7">
        <v>361</v>
      </c>
      <c r="D33" s="7">
        <v>5</v>
      </c>
      <c r="E33" s="9">
        <v>17</v>
      </c>
      <c r="F33" s="8">
        <v>0</v>
      </c>
      <c r="G33" s="10">
        <v>7</v>
      </c>
      <c r="H33" s="7">
        <v>0</v>
      </c>
      <c r="I33" s="9">
        <v>17</v>
      </c>
      <c r="J33" s="8">
        <v>2</v>
      </c>
      <c r="K33" s="10">
        <v>6</v>
      </c>
      <c r="L33" s="7">
        <v>0</v>
      </c>
      <c r="M33" s="9">
        <v>17</v>
      </c>
      <c r="N33" s="7">
        <v>1</v>
      </c>
      <c r="O33" s="10">
        <v>3</v>
      </c>
      <c r="P33" s="26">
        <v>0</v>
      </c>
      <c r="Q33" s="9">
        <v>17</v>
      </c>
      <c r="R33" s="7">
        <v>0</v>
      </c>
      <c r="S33" s="10">
        <v>1</v>
      </c>
      <c r="T33" s="7">
        <v>0</v>
      </c>
      <c r="U33" s="9">
        <v>12</v>
      </c>
      <c r="V33" s="7">
        <v>0</v>
      </c>
      <c r="W33" s="7">
        <f t="shared" si="0"/>
        <v>458</v>
      </c>
      <c r="X33" s="8">
        <f t="shared" si="1"/>
        <v>8</v>
      </c>
      <c r="Y33" s="8">
        <f t="shared" si="2"/>
        <v>2</v>
      </c>
    </row>
    <row r="34" spans="1:25" ht="12" customHeight="1">
      <c r="A34" s="7">
        <v>29</v>
      </c>
      <c r="B34" s="11" t="s">
        <v>150</v>
      </c>
      <c r="C34" s="7">
        <v>361</v>
      </c>
      <c r="D34" s="7">
        <v>4</v>
      </c>
      <c r="E34" s="9">
        <v>17</v>
      </c>
      <c r="F34" s="8">
        <v>0</v>
      </c>
      <c r="G34" s="10">
        <v>7</v>
      </c>
      <c r="H34" s="7">
        <v>0</v>
      </c>
      <c r="I34" s="9">
        <v>17</v>
      </c>
      <c r="J34" s="8">
        <v>0</v>
      </c>
      <c r="K34" s="10">
        <v>6</v>
      </c>
      <c r="L34" s="7">
        <v>0</v>
      </c>
      <c r="M34" s="9">
        <v>17</v>
      </c>
      <c r="N34" s="7">
        <v>0</v>
      </c>
      <c r="O34" s="10">
        <v>3</v>
      </c>
      <c r="P34" s="26">
        <v>0</v>
      </c>
      <c r="Q34" s="9">
        <v>17</v>
      </c>
      <c r="R34" s="7">
        <v>0</v>
      </c>
      <c r="S34" s="10">
        <v>1</v>
      </c>
      <c r="T34" s="7">
        <v>0</v>
      </c>
      <c r="U34" s="9">
        <v>12</v>
      </c>
      <c r="V34" s="7">
        <v>0</v>
      </c>
      <c r="W34" s="7">
        <f t="shared" si="0"/>
        <v>458</v>
      </c>
      <c r="X34" s="8">
        <f t="shared" si="1"/>
        <v>4</v>
      </c>
      <c r="Y34" s="8">
        <f t="shared" si="2"/>
        <v>1</v>
      </c>
    </row>
    <row r="35" spans="1:25" s="56" customFormat="1" ht="12" customHeight="1">
      <c r="A35" s="7">
        <v>30</v>
      </c>
      <c r="B35" s="11" t="s">
        <v>103</v>
      </c>
      <c r="C35" s="7">
        <v>376</v>
      </c>
      <c r="D35" s="7">
        <v>174</v>
      </c>
      <c r="E35" s="9">
        <v>17</v>
      </c>
      <c r="F35" s="8">
        <v>9</v>
      </c>
      <c r="G35" s="10">
        <v>7</v>
      </c>
      <c r="H35" s="7">
        <v>6</v>
      </c>
      <c r="I35" s="9">
        <v>17</v>
      </c>
      <c r="J35" s="8">
        <v>11</v>
      </c>
      <c r="K35" s="10">
        <v>6</v>
      </c>
      <c r="L35" s="7">
        <v>3</v>
      </c>
      <c r="M35" s="9">
        <v>17</v>
      </c>
      <c r="N35" s="7">
        <v>8</v>
      </c>
      <c r="O35" s="10">
        <v>3</v>
      </c>
      <c r="P35" s="8">
        <v>1</v>
      </c>
      <c r="Q35" s="9">
        <v>17</v>
      </c>
      <c r="R35" s="7">
        <v>9</v>
      </c>
      <c r="S35" s="10">
        <v>1</v>
      </c>
      <c r="T35" s="7">
        <v>0</v>
      </c>
      <c r="U35" s="9">
        <v>12</v>
      </c>
      <c r="V35" s="7">
        <v>7</v>
      </c>
      <c r="W35" s="7">
        <f t="shared" si="0"/>
        <v>473</v>
      </c>
      <c r="X35" s="8">
        <f t="shared" si="1"/>
        <v>228</v>
      </c>
      <c r="Y35" s="8">
        <f t="shared" si="2"/>
        <v>49</v>
      </c>
    </row>
    <row r="36" spans="1:25" ht="12" customHeight="1">
      <c r="A36" s="7">
        <v>31</v>
      </c>
      <c r="B36" s="11" t="s">
        <v>151</v>
      </c>
      <c r="C36" s="7">
        <v>372</v>
      </c>
      <c r="D36" s="7">
        <v>221</v>
      </c>
      <c r="E36" s="9">
        <v>17</v>
      </c>
      <c r="F36" s="7">
        <v>11</v>
      </c>
      <c r="G36" s="10">
        <v>3</v>
      </c>
      <c r="H36" s="7">
        <v>3</v>
      </c>
      <c r="I36" s="9">
        <v>17</v>
      </c>
      <c r="J36" s="7">
        <v>16</v>
      </c>
      <c r="K36" s="10">
        <v>8</v>
      </c>
      <c r="L36" s="7">
        <v>8</v>
      </c>
      <c r="M36" s="9">
        <v>17</v>
      </c>
      <c r="N36" s="7">
        <v>13</v>
      </c>
      <c r="O36" s="10">
        <v>1</v>
      </c>
      <c r="P36" s="8">
        <v>1</v>
      </c>
      <c r="Q36" s="9">
        <v>17</v>
      </c>
      <c r="R36" s="7">
        <v>12</v>
      </c>
      <c r="S36" s="10">
        <v>6</v>
      </c>
      <c r="T36" s="7">
        <v>4</v>
      </c>
      <c r="U36" s="9">
        <v>12</v>
      </c>
      <c r="V36" s="7">
        <v>8</v>
      </c>
      <c r="W36" s="7">
        <f>C36+E36+G36+I36+K47+M36+O36+Q36+S36+U36</f>
        <v>470</v>
      </c>
      <c r="X36" s="8">
        <f t="shared" si="1"/>
        <v>297</v>
      </c>
      <c r="Y36" s="8">
        <f t="shared" si="2"/>
        <v>64</v>
      </c>
    </row>
    <row r="37" spans="1:25" ht="12" customHeight="1">
      <c r="A37" s="7">
        <v>32</v>
      </c>
      <c r="B37" s="11" t="s">
        <v>148</v>
      </c>
      <c r="C37" s="7">
        <v>356</v>
      </c>
      <c r="D37" s="7">
        <v>3</v>
      </c>
      <c r="E37" s="9">
        <v>17</v>
      </c>
      <c r="F37" s="7">
        <v>0</v>
      </c>
      <c r="G37" s="10">
        <v>3</v>
      </c>
      <c r="H37" s="7">
        <v>0</v>
      </c>
      <c r="I37" s="9">
        <v>17</v>
      </c>
      <c r="J37" s="7">
        <v>0</v>
      </c>
      <c r="K37" s="10">
        <v>8</v>
      </c>
      <c r="L37" s="7">
        <v>0</v>
      </c>
      <c r="M37" s="9">
        <v>17</v>
      </c>
      <c r="N37" s="7">
        <v>0</v>
      </c>
      <c r="O37" s="10">
        <v>1</v>
      </c>
      <c r="P37" s="8">
        <v>0</v>
      </c>
      <c r="Q37" s="9">
        <v>17</v>
      </c>
      <c r="R37" s="7">
        <v>0</v>
      </c>
      <c r="S37" s="10">
        <v>6</v>
      </c>
      <c r="T37" s="7">
        <v>0</v>
      </c>
      <c r="U37" s="9">
        <v>12</v>
      </c>
      <c r="V37" s="7">
        <v>0</v>
      </c>
      <c r="W37" s="7">
        <f t="shared" si="0"/>
        <v>454</v>
      </c>
      <c r="X37" s="8">
        <f t="shared" si="1"/>
        <v>3</v>
      </c>
      <c r="Y37" s="8">
        <f t="shared" si="2"/>
        <v>1</v>
      </c>
    </row>
    <row r="38" spans="1:25" ht="12" customHeight="1">
      <c r="A38" s="7">
        <v>33</v>
      </c>
      <c r="B38" s="11" t="s">
        <v>104</v>
      </c>
      <c r="C38" s="7">
        <v>356</v>
      </c>
      <c r="D38" s="7">
        <v>1</v>
      </c>
      <c r="E38" s="9">
        <v>17</v>
      </c>
      <c r="F38" s="7">
        <v>6</v>
      </c>
      <c r="G38" s="10">
        <v>3</v>
      </c>
      <c r="H38" s="7">
        <v>0</v>
      </c>
      <c r="I38" s="9">
        <v>17</v>
      </c>
      <c r="J38" s="7">
        <v>8</v>
      </c>
      <c r="K38" s="10">
        <v>8</v>
      </c>
      <c r="L38" s="7">
        <v>6</v>
      </c>
      <c r="M38" s="9">
        <v>17</v>
      </c>
      <c r="N38" s="7">
        <v>7</v>
      </c>
      <c r="O38" s="10">
        <v>1</v>
      </c>
      <c r="P38" s="8">
        <v>0</v>
      </c>
      <c r="Q38" s="9">
        <v>17</v>
      </c>
      <c r="R38" s="7">
        <v>7</v>
      </c>
      <c r="S38" s="10">
        <v>6</v>
      </c>
      <c r="T38" s="7">
        <v>1</v>
      </c>
      <c r="U38" s="9">
        <v>12</v>
      </c>
      <c r="V38" s="7">
        <v>6</v>
      </c>
      <c r="W38" s="7">
        <f t="shared" si="0"/>
        <v>454</v>
      </c>
      <c r="X38" s="8">
        <f t="shared" si="1"/>
        <v>42</v>
      </c>
      <c r="Y38" s="8">
        <f t="shared" si="2"/>
        <v>10</v>
      </c>
    </row>
    <row r="39" spans="1:25" ht="12" customHeight="1">
      <c r="A39" s="7">
        <v>34</v>
      </c>
      <c r="B39" s="11" t="s">
        <v>105</v>
      </c>
      <c r="C39" s="7">
        <v>371</v>
      </c>
      <c r="D39" s="7">
        <v>155</v>
      </c>
      <c r="E39" s="9">
        <v>17</v>
      </c>
      <c r="F39" s="7">
        <v>8</v>
      </c>
      <c r="G39" s="10">
        <v>3</v>
      </c>
      <c r="H39" s="7">
        <v>3</v>
      </c>
      <c r="I39" s="9">
        <v>17</v>
      </c>
      <c r="J39" s="7">
        <v>10</v>
      </c>
      <c r="K39" s="10">
        <v>8</v>
      </c>
      <c r="L39" s="7">
        <v>4</v>
      </c>
      <c r="M39" s="9">
        <v>17</v>
      </c>
      <c r="N39" s="7">
        <v>9</v>
      </c>
      <c r="O39" s="10">
        <v>1</v>
      </c>
      <c r="P39" s="8">
        <v>0</v>
      </c>
      <c r="Q39" s="9">
        <v>17</v>
      </c>
      <c r="R39" s="7">
        <v>9</v>
      </c>
      <c r="S39" s="10">
        <v>6</v>
      </c>
      <c r="T39" s="7">
        <v>4</v>
      </c>
      <c r="U39" s="9">
        <v>12</v>
      </c>
      <c r="V39" s="7">
        <v>7</v>
      </c>
      <c r="W39" s="7">
        <f t="shared" si="0"/>
        <v>469</v>
      </c>
      <c r="X39" s="8">
        <f t="shared" si="1"/>
        <v>209</v>
      </c>
      <c r="Y39" s="8">
        <f t="shared" si="2"/>
        <v>45</v>
      </c>
    </row>
    <row r="40" spans="1:25" ht="12" customHeight="1">
      <c r="A40" s="7">
        <v>35</v>
      </c>
      <c r="B40" s="11" t="s">
        <v>106</v>
      </c>
      <c r="C40" s="7">
        <v>362</v>
      </c>
      <c r="D40" s="7">
        <v>121</v>
      </c>
      <c r="E40" s="9">
        <v>17</v>
      </c>
      <c r="F40" s="7">
        <v>12</v>
      </c>
      <c r="G40" s="10">
        <v>3</v>
      </c>
      <c r="H40" s="7">
        <v>3</v>
      </c>
      <c r="I40" s="9">
        <v>17</v>
      </c>
      <c r="J40" s="7">
        <v>11</v>
      </c>
      <c r="K40" s="10">
        <v>8</v>
      </c>
      <c r="L40" s="7">
        <v>6</v>
      </c>
      <c r="M40" s="9">
        <v>17</v>
      </c>
      <c r="N40" s="7">
        <v>7</v>
      </c>
      <c r="O40" s="10">
        <v>1</v>
      </c>
      <c r="P40" s="8">
        <v>0</v>
      </c>
      <c r="Q40" s="9">
        <v>17</v>
      </c>
      <c r="R40" s="7">
        <v>8</v>
      </c>
      <c r="S40" s="10">
        <v>6</v>
      </c>
      <c r="T40" s="7">
        <v>1</v>
      </c>
      <c r="U40" s="9">
        <v>12</v>
      </c>
      <c r="V40" s="7">
        <v>7</v>
      </c>
      <c r="W40" s="7">
        <f t="shared" si="0"/>
        <v>460</v>
      </c>
      <c r="X40" s="8">
        <f t="shared" si="1"/>
        <v>176</v>
      </c>
      <c r="Y40" s="8">
        <f t="shared" si="2"/>
        <v>39</v>
      </c>
    </row>
    <row r="41" spans="1:25" ht="12" customHeight="1">
      <c r="A41" s="7">
        <v>36</v>
      </c>
      <c r="B41" s="11" t="s">
        <v>107</v>
      </c>
      <c r="C41" s="7">
        <v>366</v>
      </c>
      <c r="D41" s="7">
        <v>140</v>
      </c>
      <c r="E41" s="9">
        <v>17</v>
      </c>
      <c r="F41" s="7">
        <v>8</v>
      </c>
      <c r="G41" s="10">
        <v>3</v>
      </c>
      <c r="H41" s="7">
        <v>3</v>
      </c>
      <c r="I41" s="9">
        <v>17</v>
      </c>
      <c r="J41" s="7">
        <v>14</v>
      </c>
      <c r="K41" s="10">
        <v>8</v>
      </c>
      <c r="L41" s="7">
        <v>7</v>
      </c>
      <c r="M41" s="9">
        <v>17</v>
      </c>
      <c r="N41" s="7">
        <v>11</v>
      </c>
      <c r="O41" s="10">
        <v>1</v>
      </c>
      <c r="P41" s="8">
        <v>1</v>
      </c>
      <c r="Q41" s="9">
        <v>17</v>
      </c>
      <c r="R41" s="7">
        <v>10</v>
      </c>
      <c r="S41" s="10">
        <v>6</v>
      </c>
      <c r="T41" s="7">
        <v>2</v>
      </c>
      <c r="U41" s="9">
        <v>12</v>
      </c>
      <c r="V41" s="7">
        <v>7</v>
      </c>
      <c r="W41" s="7">
        <f t="shared" si="0"/>
        <v>464</v>
      </c>
      <c r="X41" s="8">
        <f t="shared" si="1"/>
        <v>203</v>
      </c>
      <c r="Y41" s="8">
        <f t="shared" si="2"/>
        <v>44</v>
      </c>
    </row>
    <row r="42" spans="1:25" ht="12" customHeight="1">
      <c r="A42" s="7">
        <v>37</v>
      </c>
      <c r="B42" s="11" t="s">
        <v>131</v>
      </c>
      <c r="C42" s="7">
        <v>372</v>
      </c>
      <c r="D42" s="7">
        <v>164</v>
      </c>
      <c r="E42" s="9">
        <v>17</v>
      </c>
      <c r="F42" s="7">
        <v>11</v>
      </c>
      <c r="G42" s="10">
        <v>3</v>
      </c>
      <c r="H42" s="7">
        <v>3</v>
      </c>
      <c r="I42" s="9">
        <v>17</v>
      </c>
      <c r="J42" s="7">
        <v>11</v>
      </c>
      <c r="K42" s="10">
        <v>8</v>
      </c>
      <c r="L42" s="7">
        <v>4</v>
      </c>
      <c r="M42" s="9">
        <v>17</v>
      </c>
      <c r="N42" s="7">
        <v>10</v>
      </c>
      <c r="O42" s="10">
        <v>1</v>
      </c>
      <c r="P42" s="8">
        <v>0</v>
      </c>
      <c r="Q42" s="9">
        <v>17</v>
      </c>
      <c r="R42" s="7">
        <v>10</v>
      </c>
      <c r="S42" s="10">
        <v>6</v>
      </c>
      <c r="T42" s="7">
        <v>4</v>
      </c>
      <c r="U42" s="9">
        <v>12</v>
      </c>
      <c r="V42" s="7">
        <v>7</v>
      </c>
      <c r="W42" s="7">
        <f t="shared" si="0"/>
        <v>470</v>
      </c>
      <c r="X42" s="8">
        <f t="shared" si="1"/>
        <v>224</v>
      </c>
      <c r="Y42" s="8">
        <f t="shared" si="2"/>
        <v>48</v>
      </c>
    </row>
    <row r="43" spans="1:25" ht="12" customHeight="1">
      <c r="A43" s="7">
        <v>38</v>
      </c>
      <c r="B43" s="11" t="s">
        <v>132</v>
      </c>
      <c r="C43" s="7">
        <v>364</v>
      </c>
      <c r="D43" s="7">
        <v>71</v>
      </c>
      <c r="E43" s="9">
        <v>17</v>
      </c>
      <c r="F43" s="7">
        <v>4</v>
      </c>
      <c r="G43" s="10">
        <v>3</v>
      </c>
      <c r="H43" s="7">
        <v>3</v>
      </c>
      <c r="I43" s="9">
        <v>17</v>
      </c>
      <c r="J43" s="7">
        <v>10</v>
      </c>
      <c r="K43" s="10">
        <v>8</v>
      </c>
      <c r="L43" s="7">
        <v>5</v>
      </c>
      <c r="M43" s="9">
        <v>17</v>
      </c>
      <c r="N43" s="7">
        <v>8</v>
      </c>
      <c r="O43" s="10">
        <v>1</v>
      </c>
      <c r="P43" s="8">
        <v>1</v>
      </c>
      <c r="Q43" s="9">
        <v>17</v>
      </c>
      <c r="R43" s="7">
        <v>8</v>
      </c>
      <c r="S43" s="10">
        <v>6</v>
      </c>
      <c r="T43" s="7">
        <v>2</v>
      </c>
      <c r="U43" s="9">
        <v>12</v>
      </c>
      <c r="V43" s="7">
        <v>5</v>
      </c>
      <c r="W43" s="7">
        <f t="shared" si="0"/>
        <v>462</v>
      </c>
      <c r="X43" s="8">
        <f t="shared" si="1"/>
        <v>117</v>
      </c>
      <c r="Y43" s="8">
        <f t="shared" si="2"/>
        <v>26</v>
      </c>
    </row>
    <row r="44" spans="1:25" ht="12" customHeight="1">
      <c r="A44" s="7">
        <v>39</v>
      </c>
      <c r="B44" s="11" t="s">
        <v>108</v>
      </c>
      <c r="C44" s="7">
        <v>356</v>
      </c>
      <c r="D44" s="7">
        <v>13</v>
      </c>
      <c r="E44" s="9">
        <v>17</v>
      </c>
      <c r="F44" s="7">
        <v>0</v>
      </c>
      <c r="G44" s="10">
        <v>3</v>
      </c>
      <c r="H44" s="7">
        <v>0</v>
      </c>
      <c r="I44" s="9">
        <v>17</v>
      </c>
      <c r="J44" s="7">
        <v>0</v>
      </c>
      <c r="K44" s="10">
        <v>8</v>
      </c>
      <c r="L44" s="7">
        <v>0</v>
      </c>
      <c r="M44" s="9">
        <v>17</v>
      </c>
      <c r="N44" s="7">
        <v>0</v>
      </c>
      <c r="O44" s="10">
        <v>1</v>
      </c>
      <c r="P44" s="8">
        <v>0</v>
      </c>
      <c r="Q44" s="9">
        <v>17</v>
      </c>
      <c r="R44" s="7">
        <v>0</v>
      </c>
      <c r="S44" s="10">
        <v>6</v>
      </c>
      <c r="T44" s="7">
        <v>0</v>
      </c>
      <c r="U44" s="9">
        <v>12</v>
      </c>
      <c r="V44" s="7">
        <v>0</v>
      </c>
      <c r="W44" s="7">
        <f t="shared" si="0"/>
        <v>454</v>
      </c>
      <c r="X44" s="8">
        <f t="shared" si="1"/>
        <v>13</v>
      </c>
      <c r="Y44" s="8">
        <f t="shared" si="2"/>
        <v>3</v>
      </c>
    </row>
    <row r="45" spans="1:25" ht="12" customHeight="1">
      <c r="A45" s="7">
        <v>40</v>
      </c>
      <c r="B45" s="11" t="s">
        <v>109</v>
      </c>
      <c r="C45" s="7">
        <v>356</v>
      </c>
      <c r="D45" s="7">
        <v>4</v>
      </c>
      <c r="E45" s="9">
        <v>17</v>
      </c>
      <c r="F45" s="7">
        <v>13</v>
      </c>
      <c r="G45" s="10">
        <v>3</v>
      </c>
      <c r="H45" s="7">
        <v>3</v>
      </c>
      <c r="I45" s="9">
        <v>17</v>
      </c>
      <c r="J45" s="7">
        <v>9</v>
      </c>
      <c r="K45" s="10">
        <v>8</v>
      </c>
      <c r="L45" s="7">
        <v>7</v>
      </c>
      <c r="M45" s="9">
        <v>17</v>
      </c>
      <c r="N45" s="7">
        <v>8</v>
      </c>
      <c r="O45" s="10">
        <v>1</v>
      </c>
      <c r="P45" s="8">
        <v>0</v>
      </c>
      <c r="Q45" s="9">
        <v>17</v>
      </c>
      <c r="R45" s="7">
        <v>7</v>
      </c>
      <c r="S45" s="10">
        <v>6</v>
      </c>
      <c r="T45" s="7">
        <v>1</v>
      </c>
      <c r="U45" s="9">
        <v>12</v>
      </c>
      <c r="V45" s="7">
        <v>8</v>
      </c>
      <c r="W45" s="7">
        <f t="shared" si="0"/>
        <v>454</v>
      </c>
      <c r="X45" s="8">
        <f t="shared" si="1"/>
        <v>60</v>
      </c>
      <c r="Y45" s="8">
        <f t="shared" si="2"/>
        <v>14</v>
      </c>
    </row>
    <row r="46" spans="1:25" ht="12" customHeight="1">
      <c r="A46" s="7">
        <v>41</v>
      </c>
      <c r="B46" s="11" t="s">
        <v>110</v>
      </c>
      <c r="C46" s="7">
        <v>356</v>
      </c>
      <c r="D46" s="7">
        <v>0</v>
      </c>
      <c r="E46" s="9">
        <v>17</v>
      </c>
      <c r="F46" s="7">
        <v>0</v>
      </c>
      <c r="G46" s="10">
        <v>3</v>
      </c>
      <c r="H46" s="7">
        <v>0</v>
      </c>
      <c r="I46" s="9">
        <v>17</v>
      </c>
      <c r="J46" s="7">
        <v>0</v>
      </c>
      <c r="K46" s="10">
        <v>8</v>
      </c>
      <c r="L46" s="7">
        <v>0</v>
      </c>
      <c r="M46" s="9">
        <v>17</v>
      </c>
      <c r="N46" s="7">
        <v>0</v>
      </c>
      <c r="O46" s="10">
        <v>1</v>
      </c>
      <c r="P46" s="8">
        <v>0</v>
      </c>
      <c r="Q46" s="9">
        <v>17</v>
      </c>
      <c r="R46" s="7">
        <v>0</v>
      </c>
      <c r="S46" s="10">
        <v>6</v>
      </c>
      <c r="T46" s="7">
        <v>0</v>
      </c>
      <c r="U46" s="9">
        <v>12</v>
      </c>
      <c r="V46" s="7">
        <v>0</v>
      </c>
      <c r="W46" s="7">
        <f t="shared" si="0"/>
        <v>454</v>
      </c>
      <c r="X46" s="8">
        <f t="shared" si="1"/>
        <v>0</v>
      </c>
      <c r="Y46" s="8">
        <f t="shared" si="2"/>
        <v>0</v>
      </c>
    </row>
    <row r="47" spans="1:25" s="56" customFormat="1" ht="12" customHeight="1">
      <c r="A47" s="7">
        <v>42</v>
      </c>
      <c r="B47" s="11" t="s">
        <v>111</v>
      </c>
      <c r="C47" s="7">
        <v>369</v>
      </c>
      <c r="D47" s="7">
        <v>170</v>
      </c>
      <c r="E47" s="9">
        <v>17</v>
      </c>
      <c r="F47" s="7">
        <v>14</v>
      </c>
      <c r="G47" s="10">
        <v>3</v>
      </c>
      <c r="H47" s="7">
        <v>3</v>
      </c>
      <c r="I47" s="9">
        <v>17</v>
      </c>
      <c r="J47" s="7">
        <v>16</v>
      </c>
      <c r="K47" s="10">
        <v>8</v>
      </c>
      <c r="L47" s="7">
        <v>7</v>
      </c>
      <c r="M47" s="9">
        <v>17</v>
      </c>
      <c r="N47" s="7">
        <v>14</v>
      </c>
      <c r="O47" s="10">
        <v>1</v>
      </c>
      <c r="P47" s="8">
        <v>0</v>
      </c>
      <c r="Q47" s="9">
        <v>17</v>
      </c>
      <c r="R47" s="7">
        <v>15</v>
      </c>
      <c r="S47" s="10">
        <v>6</v>
      </c>
      <c r="T47" s="7">
        <v>5</v>
      </c>
      <c r="U47" s="9">
        <v>12</v>
      </c>
      <c r="V47" s="7">
        <v>8</v>
      </c>
      <c r="W47" s="7">
        <f t="shared" si="0"/>
        <v>467</v>
      </c>
      <c r="X47" s="8">
        <f t="shared" si="1"/>
        <v>252</v>
      </c>
      <c r="Y47" s="8">
        <f t="shared" si="2"/>
        <v>54</v>
      </c>
    </row>
    <row r="48" spans="1:25" ht="12" customHeight="1">
      <c r="A48" s="15"/>
      <c r="B48" s="16"/>
      <c r="C48" s="16"/>
      <c r="D48" s="16"/>
      <c r="E48" s="19"/>
      <c r="F48" s="20"/>
      <c r="G48" s="14"/>
      <c r="H48" s="16"/>
      <c r="I48" s="16"/>
      <c r="J48" s="16"/>
      <c r="K48" s="16"/>
      <c r="L48" s="16"/>
      <c r="M48" s="15"/>
      <c r="N48" s="15"/>
      <c r="O48" s="15"/>
      <c r="P48" s="21"/>
      <c r="Q48" s="15"/>
      <c r="R48" s="15"/>
      <c r="S48" s="15"/>
      <c r="T48" s="15"/>
      <c r="U48" s="15"/>
      <c r="V48" s="22"/>
      <c r="W48" s="16"/>
      <c r="X48" s="16"/>
      <c r="Y48" s="16"/>
    </row>
    <row r="49" spans="1:25">
      <c r="A49" s="17"/>
      <c r="B49" s="18"/>
      <c r="C49" s="16"/>
      <c r="D49" s="16"/>
      <c r="E49" s="19"/>
      <c r="F49" s="20"/>
      <c r="G49" s="19"/>
      <c r="H49" s="16"/>
      <c r="I49" s="16"/>
      <c r="J49" s="16"/>
      <c r="K49" s="16"/>
      <c r="L49" s="16"/>
      <c r="M49" s="15"/>
      <c r="N49" s="15"/>
      <c r="O49" s="15"/>
      <c r="P49" s="21"/>
      <c r="Q49" s="15"/>
      <c r="R49" s="15"/>
      <c r="S49" s="15"/>
      <c r="T49" s="15"/>
      <c r="U49" s="15"/>
      <c r="V49" s="99" t="s">
        <v>193</v>
      </c>
      <c r="W49" s="99"/>
      <c r="X49" s="99"/>
      <c r="Y49" s="13">
        <f>COUNTIF(Y6:Y48,"&gt;74")</f>
        <v>0</v>
      </c>
    </row>
    <row r="50" spans="1:25">
      <c r="A50" s="17"/>
      <c r="B50" s="18"/>
      <c r="C50" s="16"/>
      <c r="D50" s="16"/>
      <c r="E50" s="19"/>
      <c r="F50" s="20"/>
      <c r="G50" s="19"/>
      <c r="H50" s="16"/>
      <c r="I50" s="16"/>
      <c r="J50" s="16"/>
      <c r="K50" s="16"/>
      <c r="L50" s="16"/>
      <c r="M50" s="15"/>
      <c r="N50" s="15"/>
      <c r="O50" s="15"/>
      <c r="P50" s="21"/>
      <c r="Q50" s="15"/>
      <c r="R50" s="15"/>
      <c r="S50" s="15"/>
      <c r="T50" s="15"/>
      <c r="U50" s="15"/>
      <c r="V50" s="99" t="s">
        <v>202</v>
      </c>
      <c r="W50" s="99"/>
      <c r="X50" s="99"/>
      <c r="Y50" s="13">
        <f>COUNTIFS(Y6:Y48,"&gt;70",Y6:Y48,"&lt;75")</f>
        <v>0</v>
      </c>
    </row>
    <row r="51" spans="1:25">
      <c r="A51" s="17"/>
      <c r="B51" s="18"/>
      <c r="C51" s="16"/>
      <c r="D51" s="16"/>
      <c r="E51" s="19"/>
      <c r="F51" s="20"/>
      <c r="G51" s="19"/>
      <c r="H51" s="16"/>
      <c r="I51" s="16"/>
      <c r="J51" s="16"/>
      <c r="K51" s="16"/>
      <c r="L51" s="16"/>
      <c r="M51" s="15"/>
      <c r="N51" s="15"/>
      <c r="O51" s="15"/>
      <c r="P51" s="21"/>
      <c r="Q51" s="15"/>
      <c r="R51" s="15"/>
      <c r="S51" s="15"/>
      <c r="T51" s="15"/>
      <c r="U51" s="15"/>
      <c r="V51" s="99" t="s">
        <v>203</v>
      </c>
      <c r="W51" s="99"/>
      <c r="X51" s="99"/>
      <c r="Y51" s="13">
        <f>COUNTIFS(Y6:Y48,"&gt;60",Y6:Y48,"&lt;71")</f>
        <v>1</v>
      </c>
    </row>
    <row r="52" spans="1: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5"/>
      <c r="N52" s="15"/>
      <c r="O52" s="15"/>
      <c r="P52" s="21"/>
      <c r="Q52" s="15"/>
      <c r="R52" s="15"/>
      <c r="S52" s="15"/>
      <c r="T52" s="15"/>
      <c r="U52" s="15"/>
      <c r="V52" s="17"/>
      <c r="W52" s="17"/>
      <c r="X52" s="17" t="s">
        <v>204</v>
      </c>
      <c r="Y52" s="13">
        <f>COUNTIFS(Y6:Y48,"&gt;50",Y6:Y48,"&lt;61")</f>
        <v>2</v>
      </c>
    </row>
    <row r="53" spans="1: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5"/>
      <c r="N53" s="15"/>
      <c r="O53" s="15"/>
      <c r="P53" s="21"/>
      <c r="Q53" s="15"/>
      <c r="R53" s="15"/>
      <c r="S53" s="15"/>
      <c r="T53" s="15"/>
      <c r="U53" s="15"/>
      <c r="V53" s="17"/>
      <c r="W53" s="17"/>
      <c r="X53" s="17" t="s">
        <v>205</v>
      </c>
      <c r="Y53" s="13">
        <f>COUNTIFS(Y6:Y48,"&gt;40",Y6:Y48,"&lt;51")</f>
        <v>8</v>
      </c>
    </row>
    <row r="54" spans="1: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5"/>
      <c r="O54" s="15"/>
      <c r="P54" s="21"/>
      <c r="Q54" s="15"/>
      <c r="R54" s="15"/>
      <c r="S54" s="15"/>
      <c r="T54" s="15"/>
      <c r="U54" s="15"/>
      <c r="V54" s="17"/>
      <c r="W54" s="17"/>
      <c r="X54" s="17" t="s">
        <v>206</v>
      </c>
      <c r="Y54" s="13">
        <f>COUNTIFS(Y6:Y48,"&gt;30",Y6:Y48,"&lt;41")</f>
        <v>1</v>
      </c>
    </row>
    <row r="55" spans="1: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  <c r="N55" s="15"/>
      <c r="O55" s="15"/>
      <c r="P55" s="21"/>
      <c r="Q55" s="15"/>
      <c r="R55" s="15"/>
      <c r="S55" s="15"/>
      <c r="T55" s="15"/>
      <c r="U55" s="15"/>
      <c r="V55" s="17"/>
      <c r="W55" s="17"/>
      <c r="X55" s="17" t="s">
        <v>207</v>
      </c>
      <c r="Y55" s="13">
        <f>COUNTIFS(Y6:Y48,"&gt;20",Y6:Y48,"&lt;31")</f>
        <v>2</v>
      </c>
    </row>
    <row r="56" spans="1: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5"/>
      <c r="N56" s="15"/>
      <c r="O56" s="15"/>
      <c r="P56" s="21"/>
      <c r="Q56" s="15"/>
      <c r="R56" s="15"/>
      <c r="S56" s="15"/>
      <c r="T56" s="15"/>
      <c r="U56" s="15"/>
      <c r="V56" s="17"/>
      <c r="W56" s="17"/>
      <c r="X56" s="17" t="s">
        <v>200</v>
      </c>
      <c r="Y56" s="13">
        <f>COUNTIFS(Y6:Y48,"&gt;10",Y6:Y48,"&lt;21")</f>
        <v>3</v>
      </c>
    </row>
    <row r="57" spans="1: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15"/>
      <c r="O57" s="15"/>
      <c r="P57" s="21"/>
      <c r="Q57" s="15"/>
      <c r="R57" s="15"/>
      <c r="S57" s="15"/>
      <c r="T57" s="15"/>
      <c r="U57" s="15"/>
      <c r="V57" s="17"/>
      <c r="W57" s="17"/>
      <c r="X57" s="17" t="s">
        <v>201</v>
      </c>
      <c r="Y57" s="13">
        <f>COUNTIFS(Y6:Y48,"&gt;0",Y6:Y48,"&lt;11")</f>
        <v>14</v>
      </c>
    </row>
    <row r="58" spans="1:2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/>
      <c r="N58" s="15"/>
      <c r="O58" s="15"/>
      <c r="P58" s="21"/>
      <c r="Q58" s="15"/>
      <c r="R58" s="15"/>
      <c r="S58" s="15"/>
      <c r="T58" s="15"/>
      <c r="U58" s="15"/>
      <c r="V58" s="17"/>
      <c r="W58" s="17"/>
      <c r="X58" s="17">
        <v>0</v>
      </c>
      <c r="Y58" s="13">
        <f>COUNTIF(Y6:Y48,"&lt;1")</f>
        <v>11</v>
      </c>
    </row>
  </sheetData>
  <mergeCells count="21">
    <mergeCell ref="V50:X50"/>
    <mergeCell ref="V51:X51"/>
    <mergeCell ref="Q4:T4"/>
    <mergeCell ref="U4:V4"/>
    <mergeCell ref="W4:W5"/>
    <mergeCell ref="X4:X5"/>
    <mergeCell ref="Y4:Y5"/>
    <mergeCell ref="V49:X49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  <mergeCell ref="W1:Y1"/>
    <mergeCell ref="W2:Y2"/>
    <mergeCell ref="W3:Y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4"/>
  <sheetViews>
    <sheetView tabSelected="1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S12" sqref="S12"/>
    </sheetView>
  </sheetViews>
  <sheetFormatPr defaultRowHeight="15"/>
  <cols>
    <col min="1" max="1" width="4.7109375" style="73" bestFit="1" customWidth="1"/>
    <col min="2" max="2" width="19.85546875" style="74" bestFit="1" customWidth="1"/>
    <col min="3" max="3" width="14.140625" style="74" bestFit="1" customWidth="1"/>
    <col min="4" max="4" width="12.28515625" style="74" bestFit="1" customWidth="1"/>
    <col min="5" max="12" width="3.7109375" style="74" customWidth="1"/>
    <col min="13" max="15" width="3.7109375" style="73" customWidth="1"/>
    <col min="16" max="16" width="3.7109375" style="75" customWidth="1"/>
    <col min="17" max="20" width="3.7109375" style="73" customWidth="1"/>
    <col min="21" max="21" width="4.28515625" style="73" customWidth="1"/>
    <col min="22" max="22" width="4.28515625" style="74" customWidth="1"/>
    <col min="23" max="23" width="5.42578125" style="74" bestFit="1" customWidth="1"/>
    <col min="24" max="24" width="12.28515625" style="74" bestFit="1" customWidth="1"/>
    <col min="25" max="25" width="6" style="74" bestFit="1" customWidth="1"/>
  </cols>
  <sheetData>
    <row r="1" spans="1:25" ht="13.5" customHeight="1">
      <c r="A1" s="100" t="s">
        <v>208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6" t="s">
        <v>218</v>
      </c>
      <c r="X1" s="107"/>
      <c r="Y1" s="108"/>
    </row>
    <row r="2" spans="1:25" ht="13.5" customHeight="1">
      <c r="A2" s="100" t="s">
        <v>211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6" t="s">
        <v>219</v>
      </c>
      <c r="X2" s="107"/>
      <c r="Y2" s="108"/>
    </row>
    <row r="3" spans="1:25" ht="13.5" customHeight="1">
      <c r="A3" s="100" t="s">
        <v>215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6" t="s">
        <v>220</v>
      </c>
      <c r="X3" s="107"/>
      <c r="Y3" s="108"/>
    </row>
    <row r="4" spans="1:25" s="2" customFormat="1" ht="39.75" customHeight="1">
      <c r="A4" s="98" t="s">
        <v>118</v>
      </c>
      <c r="B4" s="98" t="s">
        <v>0</v>
      </c>
      <c r="C4" s="101" t="s">
        <v>216</v>
      </c>
      <c r="D4" s="101" t="s">
        <v>217</v>
      </c>
      <c r="E4" s="98" t="s">
        <v>85</v>
      </c>
      <c r="F4" s="98"/>
      <c r="G4" s="98"/>
      <c r="H4" s="98"/>
      <c r="I4" s="98" t="s">
        <v>86</v>
      </c>
      <c r="J4" s="98"/>
      <c r="K4" s="98"/>
      <c r="L4" s="98"/>
      <c r="M4" s="101" t="s">
        <v>87</v>
      </c>
      <c r="N4" s="101"/>
      <c r="O4" s="101"/>
      <c r="P4" s="101"/>
      <c r="Q4" s="101" t="s">
        <v>88</v>
      </c>
      <c r="R4" s="101"/>
      <c r="S4" s="101"/>
      <c r="T4" s="101"/>
      <c r="U4" s="105" t="s">
        <v>89</v>
      </c>
      <c r="V4" s="105"/>
      <c r="W4" s="101" t="s">
        <v>122</v>
      </c>
      <c r="X4" s="101" t="s">
        <v>123</v>
      </c>
      <c r="Y4" s="98" t="s">
        <v>117</v>
      </c>
    </row>
    <row r="5" spans="1:25" s="1" customFormat="1" ht="13.5" customHeight="1">
      <c r="A5" s="98"/>
      <c r="B5" s="98"/>
      <c r="C5" s="101"/>
      <c r="D5" s="101"/>
      <c r="E5" s="7" t="s">
        <v>141</v>
      </c>
      <c r="F5" s="7" t="s">
        <v>142</v>
      </c>
      <c r="G5" s="7" t="s">
        <v>143</v>
      </c>
      <c r="H5" s="7" t="s">
        <v>142</v>
      </c>
      <c r="I5" s="7" t="s">
        <v>141</v>
      </c>
      <c r="J5" s="7" t="s">
        <v>142</v>
      </c>
      <c r="K5" s="7" t="s">
        <v>143</v>
      </c>
      <c r="L5" s="7" t="s">
        <v>142</v>
      </c>
      <c r="M5" s="7" t="s">
        <v>141</v>
      </c>
      <c r="N5" s="7" t="s">
        <v>142</v>
      </c>
      <c r="O5" s="7" t="s">
        <v>143</v>
      </c>
      <c r="P5" s="8" t="s">
        <v>142</v>
      </c>
      <c r="Q5" s="7" t="s">
        <v>141</v>
      </c>
      <c r="R5" s="7" t="s">
        <v>142</v>
      </c>
      <c r="S5" s="7" t="s">
        <v>143</v>
      </c>
      <c r="T5" s="7" t="s">
        <v>142</v>
      </c>
      <c r="U5" s="7" t="s">
        <v>141</v>
      </c>
      <c r="V5" s="7" t="s">
        <v>142</v>
      </c>
      <c r="W5" s="101"/>
      <c r="X5" s="101"/>
      <c r="Y5" s="98"/>
    </row>
    <row r="6" spans="1:25" ht="13.5" customHeight="1">
      <c r="A6" s="7">
        <v>1</v>
      </c>
      <c r="B6" s="11" t="s">
        <v>1</v>
      </c>
      <c r="C6" s="7">
        <v>1653</v>
      </c>
      <c r="D6" s="7">
        <v>447</v>
      </c>
      <c r="E6" s="9">
        <v>15</v>
      </c>
      <c r="F6" s="23">
        <v>2</v>
      </c>
      <c r="G6" s="10">
        <v>7</v>
      </c>
      <c r="H6" s="23">
        <v>0</v>
      </c>
      <c r="I6" s="9">
        <v>15</v>
      </c>
      <c r="J6" s="23">
        <v>2</v>
      </c>
      <c r="K6" s="10">
        <v>7</v>
      </c>
      <c r="L6" s="23">
        <v>0</v>
      </c>
      <c r="M6" s="9">
        <v>15</v>
      </c>
      <c r="N6" s="7">
        <v>2</v>
      </c>
      <c r="O6" s="10">
        <v>5</v>
      </c>
      <c r="P6" s="7">
        <v>0</v>
      </c>
      <c r="Q6" s="9">
        <v>15</v>
      </c>
      <c r="R6" s="7">
        <v>2</v>
      </c>
      <c r="S6" s="10">
        <v>7</v>
      </c>
      <c r="T6" s="7">
        <v>0</v>
      </c>
      <c r="U6" s="9">
        <v>0</v>
      </c>
      <c r="V6" s="7">
        <v>0</v>
      </c>
      <c r="W6" s="7">
        <f>C6+E6+G6+I6+K6+M6+O6+Q6+S6+U6</f>
        <v>1739</v>
      </c>
      <c r="X6" s="8">
        <f>D6+F6+H6+J6+L6+N6+P6+R6+T6+V6</f>
        <v>455</v>
      </c>
      <c r="Y6" s="8">
        <f>ROUNDUP(X6/W6*100,0)</f>
        <v>27</v>
      </c>
    </row>
    <row r="7" spans="1:25" ht="15" customHeight="1">
      <c r="A7" s="7">
        <v>2</v>
      </c>
      <c r="B7" s="11" t="s">
        <v>2</v>
      </c>
      <c r="C7" s="7">
        <v>1653</v>
      </c>
      <c r="D7" s="7">
        <v>475</v>
      </c>
      <c r="E7" s="9">
        <v>15</v>
      </c>
      <c r="F7" s="23">
        <v>5</v>
      </c>
      <c r="G7" s="10">
        <v>7</v>
      </c>
      <c r="H7" s="23">
        <v>0</v>
      </c>
      <c r="I7" s="9">
        <v>15</v>
      </c>
      <c r="J7" s="23">
        <v>5</v>
      </c>
      <c r="K7" s="10">
        <v>7</v>
      </c>
      <c r="L7" s="23">
        <v>0</v>
      </c>
      <c r="M7" s="9">
        <v>15</v>
      </c>
      <c r="N7" s="23">
        <v>5</v>
      </c>
      <c r="O7" s="10">
        <v>5</v>
      </c>
      <c r="P7" s="7">
        <v>0</v>
      </c>
      <c r="Q7" s="9">
        <v>15</v>
      </c>
      <c r="R7" s="23">
        <v>5</v>
      </c>
      <c r="S7" s="10">
        <v>7</v>
      </c>
      <c r="T7" s="7">
        <v>0</v>
      </c>
      <c r="U7" s="9">
        <v>0</v>
      </c>
      <c r="V7" s="58">
        <v>0</v>
      </c>
      <c r="W7" s="7">
        <f t="shared" ref="W7:W52" si="0">C7+E7+G7+I7+K7+M7+O7+Q7+S7+U7</f>
        <v>1739</v>
      </c>
      <c r="X7" s="8">
        <f t="shared" ref="X7:X52" si="1">D7+F7+H7+J7+L7+N7+P7+R7+T7+V7</f>
        <v>495</v>
      </c>
      <c r="Y7" s="8">
        <f t="shared" ref="Y7:Y52" si="2">ROUNDUP(X7/W7*100,0)</f>
        <v>29</v>
      </c>
    </row>
    <row r="8" spans="1:25" ht="15" customHeight="1">
      <c r="A8" s="7">
        <v>3</v>
      </c>
      <c r="B8" s="11" t="s">
        <v>3</v>
      </c>
      <c r="C8" s="7">
        <v>1653</v>
      </c>
      <c r="D8" s="7">
        <v>523</v>
      </c>
      <c r="E8" s="9">
        <v>15</v>
      </c>
      <c r="F8" s="23">
        <v>8</v>
      </c>
      <c r="G8" s="10">
        <v>7</v>
      </c>
      <c r="H8" s="23">
        <v>0</v>
      </c>
      <c r="I8" s="9">
        <v>15</v>
      </c>
      <c r="J8" s="23">
        <v>8</v>
      </c>
      <c r="K8" s="10">
        <v>7</v>
      </c>
      <c r="L8" s="23">
        <v>0</v>
      </c>
      <c r="M8" s="9">
        <v>15</v>
      </c>
      <c r="N8" s="23">
        <v>8</v>
      </c>
      <c r="O8" s="10">
        <v>5</v>
      </c>
      <c r="P8" s="7">
        <v>0</v>
      </c>
      <c r="Q8" s="9">
        <v>15</v>
      </c>
      <c r="R8" s="23">
        <v>8</v>
      </c>
      <c r="S8" s="10">
        <v>7</v>
      </c>
      <c r="T8" s="7">
        <v>0</v>
      </c>
      <c r="U8" s="9">
        <v>0</v>
      </c>
      <c r="V8" s="58">
        <v>0</v>
      </c>
      <c r="W8" s="7">
        <f t="shared" si="0"/>
        <v>1739</v>
      </c>
      <c r="X8" s="8">
        <f t="shared" si="1"/>
        <v>555</v>
      </c>
      <c r="Y8" s="8">
        <f t="shared" si="2"/>
        <v>32</v>
      </c>
    </row>
    <row r="9" spans="1:25" ht="15" customHeight="1">
      <c r="A9" s="7">
        <v>4</v>
      </c>
      <c r="B9" s="11" t="s">
        <v>4</v>
      </c>
      <c r="C9" s="7">
        <v>1653</v>
      </c>
      <c r="D9" s="7">
        <v>628</v>
      </c>
      <c r="E9" s="9">
        <v>15</v>
      </c>
      <c r="F9" s="23">
        <v>8</v>
      </c>
      <c r="G9" s="10">
        <v>7</v>
      </c>
      <c r="H9" s="23">
        <v>0</v>
      </c>
      <c r="I9" s="9">
        <v>15</v>
      </c>
      <c r="J9" s="23">
        <v>8</v>
      </c>
      <c r="K9" s="10">
        <v>7</v>
      </c>
      <c r="L9" s="23">
        <v>0</v>
      </c>
      <c r="M9" s="9">
        <v>15</v>
      </c>
      <c r="N9" s="23">
        <v>8</v>
      </c>
      <c r="O9" s="10">
        <v>5</v>
      </c>
      <c r="P9" s="7">
        <v>0</v>
      </c>
      <c r="Q9" s="9">
        <v>15</v>
      </c>
      <c r="R9" s="23">
        <v>8</v>
      </c>
      <c r="S9" s="10">
        <v>7</v>
      </c>
      <c r="T9" s="7">
        <v>0</v>
      </c>
      <c r="U9" s="9">
        <v>0</v>
      </c>
      <c r="V9" s="58">
        <v>0</v>
      </c>
      <c r="W9" s="7">
        <f t="shared" si="0"/>
        <v>1739</v>
      </c>
      <c r="X9" s="8">
        <f t="shared" si="1"/>
        <v>660</v>
      </c>
      <c r="Y9" s="8">
        <f t="shared" si="2"/>
        <v>38</v>
      </c>
    </row>
    <row r="10" spans="1:25" ht="15" customHeight="1">
      <c r="A10" s="7">
        <v>5</v>
      </c>
      <c r="B10" s="11" t="s">
        <v>5</v>
      </c>
      <c r="C10" s="7">
        <v>1653</v>
      </c>
      <c r="D10" s="7">
        <v>41</v>
      </c>
      <c r="E10" s="9">
        <v>15</v>
      </c>
      <c r="F10" s="23">
        <v>2</v>
      </c>
      <c r="G10" s="10">
        <v>7</v>
      </c>
      <c r="H10" s="23">
        <v>0</v>
      </c>
      <c r="I10" s="9">
        <v>15</v>
      </c>
      <c r="J10" s="23">
        <v>2</v>
      </c>
      <c r="K10" s="10">
        <v>7</v>
      </c>
      <c r="L10" s="23">
        <v>0</v>
      </c>
      <c r="M10" s="9">
        <v>15</v>
      </c>
      <c r="N10" s="7">
        <v>2</v>
      </c>
      <c r="O10" s="10">
        <v>5</v>
      </c>
      <c r="P10" s="7">
        <v>0</v>
      </c>
      <c r="Q10" s="9">
        <v>15</v>
      </c>
      <c r="R10" s="7">
        <v>2</v>
      </c>
      <c r="S10" s="10">
        <v>7</v>
      </c>
      <c r="T10" s="7">
        <v>0</v>
      </c>
      <c r="U10" s="9">
        <v>0</v>
      </c>
      <c r="V10" s="58">
        <v>0</v>
      </c>
      <c r="W10" s="7">
        <f t="shared" si="0"/>
        <v>1739</v>
      </c>
      <c r="X10" s="8">
        <f t="shared" si="1"/>
        <v>49</v>
      </c>
      <c r="Y10" s="8">
        <f t="shared" si="2"/>
        <v>3</v>
      </c>
    </row>
    <row r="11" spans="1:25" ht="15" customHeight="1">
      <c r="A11" s="7">
        <v>6</v>
      </c>
      <c r="B11" s="11" t="s">
        <v>6</v>
      </c>
      <c r="C11" s="7">
        <v>1653</v>
      </c>
      <c r="D11" s="7">
        <v>1105</v>
      </c>
      <c r="E11" s="9">
        <v>15</v>
      </c>
      <c r="F11" s="23">
        <v>11</v>
      </c>
      <c r="G11" s="10">
        <v>7</v>
      </c>
      <c r="H11" s="23">
        <v>0</v>
      </c>
      <c r="I11" s="9">
        <v>15</v>
      </c>
      <c r="J11" s="23">
        <v>11</v>
      </c>
      <c r="K11" s="10">
        <v>7</v>
      </c>
      <c r="L11" s="23">
        <v>0</v>
      </c>
      <c r="M11" s="9">
        <v>15</v>
      </c>
      <c r="N11" s="7">
        <v>11</v>
      </c>
      <c r="O11" s="10">
        <v>5</v>
      </c>
      <c r="P11" s="7">
        <v>0</v>
      </c>
      <c r="Q11" s="9">
        <v>15</v>
      </c>
      <c r="R11" s="7">
        <v>11</v>
      </c>
      <c r="S11" s="10">
        <v>7</v>
      </c>
      <c r="T11" s="7">
        <v>0</v>
      </c>
      <c r="U11" s="9">
        <v>0</v>
      </c>
      <c r="V11" s="58">
        <v>0</v>
      </c>
      <c r="W11" s="7">
        <f t="shared" si="0"/>
        <v>1739</v>
      </c>
      <c r="X11" s="8">
        <f t="shared" si="1"/>
        <v>1149</v>
      </c>
      <c r="Y11" s="8">
        <f t="shared" si="2"/>
        <v>67</v>
      </c>
    </row>
    <row r="12" spans="1:25" ht="15" customHeight="1">
      <c r="A12" s="7">
        <v>7</v>
      </c>
      <c r="B12" s="11" t="s">
        <v>7</v>
      </c>
      <c r="C12" s="7">
        <v>1653</v>
      </c>
      <c r="D12" s="7">
        <v>104</v>
      </c>
      <c r="E12" s="9">
        <v>15</v>
      </c>
      <c r="F12" s="23">
        <v>0</v>
      </c>
      <c r="G12" s="10">
        <v>7</v>
      </c>
      <c r="H12" s="23">
        <v>0</v>
      </c>
      <c r="I12" s="9">
        <v>15</v>
      </c>
      <c r="J12" s="23">
        <v>0</v>
      </c>
      <c r="K12" s="10">
        <v>7</v>
      </c>
      <c r="L12" s="23">
        <v>0</v>
      </c>
      <c r="M12" s="9">
        <v>15</v>
      </c>
      <c r="N12" s="7">
        <v>0</v>
      </c>
      <c r="O12" s="10">
        <v>5</v>
      </c>
      <c r="P12" s="7">
        <v>0</v>
      </c>
      <c r="Q12" s="9">
        <v>15</v>
      </c>
      <c r="R12" s="7">
        <v>0</v>
      </c>
      <c r="S12" s="10">
        <v>7</v>
      </c>
      <c r="T12" s="7">
        <v>0</v>
      </c>
      <c r="U12" s="9">
        <v>0</v>
      </c>
      <c r="V12" s="7">
        <v>0</v>
      </c>
      <c r="W12" s="7">
        <f t="shared" si="0"/>
        <v>1739</v>
      </c>
      <c r="X12" s="8">
        <f t="shared" si="1"/>
        <v>104</v>
      </c>
      <c r="Y12" s="8">
        <f t="shared" si="2"/>
        <v>6</v>
      </c>
    </row>
    <row r="13" spans="1:25" ht="15" customHeight="1">
      <c r="A13" s="7">
        <v>8</v>
      </c>
      <c r="B13" s="11" t="s">
        <v>8</v>
      </c>
      <c r="C13" s="7">
        <v>1653</v>
      </c>
      <c r="D13" s="7">
        <v>35</v>
      </c>
      <c r="E13" s="9">
        <v>15</v>
      </c>
      <c r="F13" s="23">
        <v>0</v>
      </c>
      <c r="G13" s="10">
        <v>7</v>
      </c>
      <c r="H13" s="23">
        <v>0</v>
      </c>
      <c r="I13" s="9">
        <v>15</v>
      </c>
      <c r="J13" s="23">
        <v>0</v>
      </c>
      <c r="K13" s="10">
        <v>7</v>
      </c>
      <c r="L13" s="23">
        <v>0</v>
      </c>
      <c r="M13" s="9">
        <v>15</v>
      </c>
      <c r="N13" s="7">
        <v>0</v>
      </c>
      <c r="O13" s="10">
        <v>5</v>
      </c>
      <c r="P13" s="7">
        <v>0</v>
      </c>
      <c r="Q13" s="9">
        <v>15</v>
      </c>
      <c r="R13" s="7">
        <v>0</v>
      </c>
      <c r="S13" s="10">
        <v>7</v>
      </c>
      <c r="T13" s="7">
        <v>0</v>
      </c>
      <c r="U13" s="9">
        <v>0</v>
      </c>
      <c r="V13" s="58">
        <v>0</v>
      </c>
      <c r="W13" s="7">
        <f t="shared" si="0"/>
        <v>1739</v>
      </c>
      <c r="X13" s="8">
        <f t="shared" si="1"/>
        <v>35</v>
      </c>
      <c r="Y13" s="8">
        <f t="shared" si="2"/>
        <v>3</v>
      </c>
    </row>
    <row r="14" spans="1:25" ht="15" customHeight="1">
      <c r="A14" s="7">
        <v>9</v>
      </c>
      <c r="B14" s="11" t="s">
        <v>9</v>
      </c>
      <c r="C14" s="7">
        <v>1653</v>
      </c>
      <c r="D14" s="7">
        <v>5</v>
      </c>
      <c r="E14" s="9">
        <v>15</v>
      </c>
      <c r="F14" s="23">
        <v>0</v>
      </c>
      <c r="G14" s="10">
        <v>7</v>
      </c>
      <c r="H14" s="23">
        <v>0</v>
      </c>
      <c r="I14" s="9">
        <v>15</v>
      </c>
      <c r="J14" s="23">
        <v>0</v>
      </c>
      <c r="K14" s="10">
        <v>7</v>
      </c>
      <c r="L14" s="23">
        <v>0</v>
      </c>
      <c r="M14" s="9">
        <v>15</v>
      </c>
      <c r="N14" s="7">
        <v>0</v>
      </c>
      <c r="O14" s="10">
        <v>5</v>
      </c>
      <c r="P14" s="7">
        <v>0</v>
      </c>
      <c r="Q14" s="9">
        <v>15</v>
      </c>
      <c r="R14" s="7">
        <v>0</v>
      </c>
      <c r="S14" s="10">
        <v>7</v>
      </c>
      <c r="T14" s="7">
        <v>0</v>
      </c>
      <c r="U14" s="9">
        <v>0</v>
      </c>
      <c r="V14" s="58">
        <v>0</v>
      </c>
      <c r="W14" s="7">
        <f t="shared" si="0"/>
        <v>1739</v>
      </c>
      <c r="X14" s="8">
        <f t="shared" si="1"/>
        <v>5</v>
      </c>
      <c r="Y14" s="8">
        <f t="shared" si="2"/>
        <v>1</v>
      </c>
    </row>
    <row r="15" spans="1:25" ht="15" customHeight="1">
      <c r="A15" s="7">
        <v>10</v>
      </c>
      <c r="B15" s="11" t="s">
        <v>10</v>
      </c>
      <c r="C15" s="7">
        <v>1653</v>
      </c>
      <c r="D15" s="7">
        <v>990</v>
      </c>
      <c r="E15" s="9">
        <v>15</v>
      </c>
      <c r="F15" s="23">
        <v>12</v>
      </c>
      <c r="G15" s="10">
        <v>7</v>
      </c>
      <c r="H15" s="23">
        <v>0</v>
      </c>
      <c r="I15" s="9">
        <v>15</v>
      </c>
      <c r="J15" s="23">
        <v>12</v>
      </c>
      <c r="K15" s="10">
        <v>7</v>
      </c>
      <c r="L15" s="23">
        <v>0</v>
      </c>
      <c r="M15" s="9">
        <v>15</v>
      </c>
      <c r="N15" s="7">
        <v>12</v>
      </c>
      <c r="O15" s="10">
        <v>5</v>
      </c>
      <c r="P15" s="7">
        <v>0</v>
      </c>
      <c r="Q15" s="9">
        <v>15</v>
      </c>
      <c r="R15" s="7">
        <v>12</v>
      </c>
      <c r="S15" s="10">
        <v>7</v>
      </c>
      <c r="T15" s="7">
        <v>0</v>
      </c>
      <c r="U15" s="9">
        <v>0</v>
      </c>
      <c r="V15" s="58">
        <v>0</v>
      </c>
      <c r="W15" s="7">
        <f t="shared" si="0"/>
        <v>1739</v>
      </c>
      <c r="X15" s="8">
        <v>990</v>
      </c>
      <c r="Y15" s="8">
        <f t="shared" si="2"/>
        <v>57</v>
      </c>
    </row>
    <row r="16" spans="1:25" ht="15" customHeight="1">
      <c r="A16" s="7">
        <v>11</v>
      </c>
      <c r="B16" s="11" t="s">
        <v>11</v>
      </c>
      <c r="C16" s="7">
        <v>1653</v>
      </c>
      <c r="D16" s="7">
        <v>0</v>
      </c>
      <c r="E16" s="9">
        <v>15</v>
      </c>
      <c r="F16" s="23">
        <v>0</v>
      </c>
      <c r="G16" s="10">
        <v>7</v>
      </c>
      <c r="H16" s="23">
        <v>0</v>
      </c>
      <c r="I16" s="9">
        <v>15</v>
      </c>
      <c r="J16" s="23">
        <v>0</v>
      </c>
      <c r="K16" s="10">
        <v>7</v>
      </c>
      <c r="L16" s="23">
        <v>0</v>
      </c>
      <c r="M16" s="9">
        <v>15</v>
      </c>
      <c r="N16" s="7">
        <v>0</v>
      </c>
      <c r="O16" s="10">
        <v>5</v>
      </c>
      <c r="P16" s="7">
        <v>0</v>
      </c>
      <c r="Q16" s="9">
        <v>15</v>
      </c>
      <c r="R16" s="7">
        <v>0</v>
      </c>
      <c r="S16" s="10">
        <v>7</v>
      </c>
      <c r="T16" s="7">
        <v>0</v>
      </c>
      <c r="U16" s="9">
        <v>0</v>
      </c>
      <c r="V16" s="58">
        <v>0</v>
      </c>
      <c r="W16" s="7">
        <f t="shared" si="0"/>
        <v>1739</v>
      </c>
      <c r="X16" s="8">
        <v>0</v>
      </c>
      <c r="Y16" s="8">
        <f t="shared" si="2"/>
        <v>0</v>
      </c>
    </row>
    <row r="17" spans="1:25" s="56" customFormat="1" ht="15" customHeight="1">
      <c r="A17" s="58">
        <v>12</v>
      </c>
      <c r="B17" s="11" t="s">
        <v>12</v>
      </c>
      <c r="C17" s="8">
        <v>1653</v>
      </c>
      <c r="D17" s="8">
        <v>125</v>
      </c>
      <c r="E17" s="9">
        <v>15</v>
      </c>
      <c r="F17" s="58">
        <v>0</v>
      </c>
      <c r="G17" s="10">
        <v>7</v>
      </c>
      <c r="H17" s="58">
        <v>0</v>
      </c>
      <c r="I17" s="9">
        <v>15</v>
      </c>
      <c r="J17" s="58">
        <v>0</v>
      </c>
      <c r="K17" s="10">
        <v>7</v>
      </c>
      <c r="L17" s="58">
        <v>0</v>
      </c>
      <c r="M17" s="9">
        <v>15</v>
      </c>
      <c r="N17" s="58">
        <v>0</v>
      </c>
      <c r="O17" s="10">
        <v>5</v>
      </c>
      <c r="P17" s="58">
        <v>0</v>
      </c>
      <c r="Q17" s="9">
        <v>15</v>
      </c>
      <c r="R17" s="58">
        <v>0</v>
      </c>
      <c r="S17" s="10">
        <v>7</v>
      </c>
      <c r="T17" s="58">
        <v>0</v>
      </c>
      <c r="U17" s="9">
        <v>0</v>
      </c>
      <c r="V17" s="58">
        <v>0</v>
      </c>
      <c r="W17" s="58">
        <f t="shared" si="0"/>
        <v>1739</v>
      </c>
      <c r="X17" s="8">
        <f t="shared" si="1"/>
        <v>125</v>
      </c>
      <c r="Y17" s="8">
        <f t="shared" si="2"/>
        <v>8</v>
      </c>
    </row>
    <row r="18" spans="1:25" ht="15" customHeight="1">
      <c r="A18" s="58">
        <v>13</v>
      </c>
      <c r="B18" s="11" t="s">
        <v>13</v>
      </c>
      <c r="C18" s="58">
        <v>1645</v>
      </c>
      <c r="D18" s="58">
        <v>1064</v>
      </c>
      <c r="E18" s="9">
        <v>15</v>
      </c>
      <c r="F18" s="58">
        <v>8</v>
      </c>
      <c r="G18" s="10">
        <v>3</v>
      </c>
      <c r="H18" s="58">
        <v>0</v>
      </c>
      <c r="I18" s="9">
        <v>15</v>
      </c>
      <c r="J18" s="58">
        <v>8</v>
      </c>
      <c r="K18" s="10">
        <v>6</v>
      </c>
      <c r="L18" s="58">
        <v>0</v>
      </c>
      <c r="M18" s="9">
        <v>15</v>
      </c>
      <c r="N18" s="58">
        <v>8</v>
      </c>
      <c r="O18" s="10">
        <v>7</v>
      </c>
      <c r="P18" s="58">
        <v>0</v>
      </c>
      <c r="Q18" s="9">
        <v>15</v>
      </c>
      <c r="R18" s="58">
        <v>8</v>
      </c>
      <c r="S18" s="10">
        <v>3</v>
      </c>
      <c r="T18" s="58">
        <v>0</v>
      </c>
      <c r="U18" s="9">
        <v>0</v>
      </c>
      <c r="V18" s="58">
        <v>0</v>
      </c>
      <c r="W18" s="58">
        <f t="shared" si="0"/>
        <v>1724</v>
      </c>
      <c r="X18" s="8">
        <f t="shared" si="1"/>
        <v>1096</v>
      </c>
      <c r="Y18" s="8">
        <f t="shared" si="2"/>
        <v>64</v>
      </c>
    </row>
    <row r="19" spans="1:25" ht="15" customHeight="1">
      <c r="A19" s="58">
        <v>14</v>
      </c>
      <c r="B19" s="11" t="s">
        <v>14</v>
      </c>
      <c r="C19" s="58">
        <v>1645</v>
      </c>
      <c r="D19" s="58">
        <v>372</v>
      </c>
      <c r="E19" s="9">
        <v>15</v>
      </c>
      <c r="F19" s="58">
        <v>5</v>
      </c>
      <c r="G19" s="10">
        <v>3</v>
      </c>
      <c r="H19" s="58">
        <v>0</v>
      </c>
      <c r="I19" s="9">
        <v>15</v>
      </c>
      <c r="J19" s="58">
        <v>5</v>
      </c>
      <c r="K19" s="10">
        <v>6</v>
      </c>
      <c r="L19" s="58">
        <v>0</v>
      </c>
      <c r="M19" s="9">
        <v>15</v>
      </c>
      <c r="N19" s="58">
        <v>5</v>
      </c>
      <c r="O19" s="10">
        <v>7</v>
      </c>
      <c r="P19" s="58">
        <v>0</v>
      </c>
      <c r="Q19" s="9">
        <v>15</v>
      </c>
      <c r="R19" s="58">
        <v>5</v>
      </c>
      <c r="S19" s="10">
        <v>3</v>
      </c>
      <c r="T19" s="58">
        <v>0</v>
      </c>
      <c r="U19" s="9">
        <v>0</v>
      </c>
      <c r="V19" s="58">
        <v>0</v>
      </c>
      <c r="W19" s="58">
        <f t="shared" si="0"/>
        <v>1724</v>
      </c>
      <c r="X19" s="8">
        <f t="shared" si="1"/>
        <v>392</v>
      </c>
      <c r="Y19" s="8">
        <f t="shared" si="2"/>
        <v>23</v>
      </c>
    </row>
    <row r="20" spans="1:25" s="25" customFormat="1" ht="15" customHeight="1">
      <c r="A20" s="8">
        <v>15</v>
      </c>
      <c r="B20" s="12" t="s">
        <v>15</v>
      </c>
      <c r="C20" s="8">
        <v>1645</v>
      </c>
      <c r="D20" s="8">
        <v>956</v>
      </c>
      <c r="E20" s="9">
        <v>15</v>
      </c>
      <c r="F20" s="8">
        <v>10</v>
      </c>
      <c r="G20" s="10">
        <v>3</v>
      </c>
      <c r="H20" s="58">
        <v>0</v>
      </c>
      <c r="I20" s="9">
        <v>15</v>
      </c>
      <c r="J20" s="8">
        <v>10</v>
      </c>
      <c r="K20" s="10">
        <v>6</v>
      </c>
      <c r="L20" s="58">
        <v>0</v>
      </c>
      <c r="M20" s="9">
        <v>15</v>
      </c>
      <c r="N20" s="8">
        <v>10</v>
      </c>
      <c r="O20" s="10">
        <v>7</v>
      </c>
      <c r="P20" s="58">
        <v>0</v>
      </c>
      <c r="Q20" s="9">
        <v>15</v>
      </c>
      <c r="R20" s="8">
        <v>10</v>
      </c>
      <c r="S20" s="10">
        <v>3</v>
      </c>
      <c r="T20" s="58">
        <v>0</v>
      </c>
      <c r="U20" s="9">
        <v>0</v>
      </c>
      <c r="V20" s="58">
        <v>0</v>
      </c>
      <c r="W20" s="8">
        <f t="shared" si="0"/>
        <v>1724</v>
      </c>
      <c r="X20" s="8">
        <v>956</v>
      </c>
      <c r="Y20" s="8">
        <f t="shared" si="2"/>
        <v>56</v>
      </c>
    </row>
    <row r="21" spans="1:25" ht="15" customHeight="1">
      <c r="A21" s="58">
        <v>16</v>
      </c>
      <c r="B21" s="11" t="s">
        <v>16</v>
      </c>
      <c r="C21" s="58">
        <v>1645</v>
      </c>
      <c r="D21" s="58">
        <v>13</v>
      </c>
      <c r="E21" s="9">
        <v>15</v>
      </c>
      <c r="F21" s="58">
        <v>0</v>
      </c>
      <c r="G21" s="10">
        <v>3</v>
      </c>
      <c r="H21" s="58">
        <v>0</v>
      </c>
      <c r="I21" s="9">
        <v>15</v>
      </c>
      <c r="J21" s="58">
        <v>0</v>
      </c>
      <c r="K21" s="10">
        <v>6</v>
      </c>
      <c r="L21" s="58">
        <v>0</v>
      </c>
      <c r="M21" s="9">
        <v>15</v>
      </c>
      <c r="N21" s="58">
        <v>0</v>
      </c>
      <c r="O21" s="10">
        <v>7</v>
      </c>
      <c r="P21" s="58">
        <v>0</v>
      </c>
      <c r="Q21" s="9">
        <v>15</v>
      </c>
      <c r="R21" s="58">
        <v>0</v>
      </c>
      <c r="S21" s="10">
        <v>3</v>
      </c>
      <c r="T21" s="58">
        <v>0</v>
      </c>
      <c r="U21" s="9">
        <v>0</v>
      </c>
      <c r="V21" s="58">
        <v>0</v>
      </c>
      <c r="W21" s="58">
        <f t="shared" si="0"/>
        <v>1724</v>
      </c>
      <c r="X21" s="8">
        <f t="shared" si="1"/>
        <v>13</v>
      </c>
      <c r="Y21" s="8">
        <f t="shared" si="2"/>
        <v>1</v>
      </c>
    </row>
    <row r="22" spans="1:25" ht="15" customHeight="1">
      <c r="A22" s="58">
        <v>17</v>
      </c>
      <c r="B22" s="11" t="s">
        <v>17</v>
      </c>
      <c r="C22" s="58">
        <v>1645</v>
      </c>
      <c r="D22" s="58">
        <v>318</v>
      </c>
      <c r="E22" s="9">
        <v>15</v>
      </c>
      <c r="F22" s="58">
        <v>0</v>
      </c>
      <c r="G22" s="10">
        <v>3</v>
      </c>
      <c r="H22" s="58">
        <v>0</v>
      </c>
      <c r="I22" s="9">
        <v>15</v>
      </c>
      <c r="J22" s="58">
        <v>0</v>
      </c>
      <c r="K22" s="10">
        <v>6</v>
      </c>
      <c r="L22" s="58">
        <v>0</v>
      </c>
      <c r="M22" s="9">
        <v>15</v>
      </c>
      <c r="N22" s="58">
        <v>0</v>
      </c>
      <c r="O22" s="10">
        <v>7</v>
      </c>
      <c r="P22" s="58">
        <v>0</v>
      </c>
      <c r="Q22" s="9">
        <v>15</v>
      </c>
      <c r="R22" s="58">
        <v>0</v>
      </c>
      <c r="S22" s="10">
        <v>3</v>
      </c>
      <c r="T22" s="58">
        <v>0</v>
      </c>
      <c r="U22" s="9">
        <v>0</v>
      </c>
      <c r="V22" s="58">
        <v>0</v>
      </c>
      <c r="W22" s="58">
        <f t="shared" si="0"/>
        <v>1724</v>
      </c>
      <c r="X22" s="8">
        <f t="shared" si="1"/>
        <v>318</v>
      </c>
      <c r="Y22" s="8">
        <f t="shared" si="2"/>
        <v>19</v>
      </c>
    </row>
    <row r="23" spans="1:25" ht="15" customHeight="1">
      <c r="A23" s="58">
        <v>18</v>
      </c>
      <c r="B23" s="11" t="s">
        <v>18</v>
      </c>
      <c r="C23" s="58">
        <v>1645</v>
      </c>
      <c r="D23" s="58">
        <v>618</v>
      </c>
      <c r="E23" s="9">
        <v>15</v>
      </c>
      <c r="F23" s="58">
        <v>0</v>
      </c>
      <c r="G23" s="10">
        <v>3</v>
      </c>
      <c r="H23" s="58">
        <v>0</v>
      </c>
      <c r="I23" s="9">
        <v>15</v>
      </c>
      <c r="J23" s="58">
        <v>0</v>
      </c>
      <c r="K23" s="10">
        <v>6</v>
      </c>
      <c r="L23" s="58">
        <v>0</v>
      </c>
      <c r="M23" s="9">
        <v>15</v>
      </c>
      <c r="N23" s="58">
        <v>0</v>
      </c>
      <c r="O23" s="10">
        <v>7</v>
      </c>
      <c r="P23" s="58">
        <v>0</v>
      </c>
      <c r="Q23" s="9">
        <v>15</v>
      </c>
      <c r="R23" s="58">
        <v>0</v>
      </c>
      <c r="S23" s="10">
        <v>3</v>
      </c>
      <c r="T23" s="58">
        <v>0</v>
      </c>
      <c r="U23" s="9">
        <v>0</v>
      </c>
      <c r="V23" s="58">
        <v>0</v>
      </c>
      <c r="W23" s="58">
        <f t="shared" si="0"/>
        <v>1724</v>
      </c>
      <c r="X23" s="8">
        <f t="shared" si="1"/>
        <v>618</v>
      </c>
      <c r="Y23" s="8">
        <f t="shared" si="2"/>
        <v>36</v>
      </c>
    </row>
    <row r="24" spans="1:25" ht="15" customHeight="1">
      <c r="A24" s="58">
        <v>19</v>
      </c>
      <c r="B24" s="11" t="s">
        <v>19</v>
      </c>
      <c r="C24" s="58">
        <v>1645</v>
      </c>
      <c r="D24" s="58">
        <v>359</v>
      </c>
      <c r="E24" s="9">
        <v>15</v>
      </c>
      <c r="F24" s="58">
        <v>2</v>
      </c>
      <c r="G24" s="10">
        <v>3</v>
      </c>
      <c r="H24" s="58">
        <v>0</v>
      </c>
      <c r="I24" s="9">
        <v>15</v>
      </c>
      <c r="J24" s="58">
        <v>2</v>
      </c>
      <c r="K24" s="10">
        <v>6</v>
      </c>
      <c r="L24" s="58">
        <v>0</v>
      </c>
      <c r="M24" s="9">
        <v>15</v>
      </c>
      <c r="N24" s="58">
        <v>2</v>
      </c>
      <c r="O24" s="10">
        <v>7</v>
      </c>
      <c r="P24" s="58">
        <v>0</v>
      </c>
      <c r="Q24" s="9">
        <v>15</v>
      </c>
      <c r="R24" s="58">
        <v>2</v>
      </c>
      <c r="S24" s="10">
        <v>3</v>
      </c>
      <c r="T24" s="58">
        <v>0</v>
      </c>
      <c r="U24" s="9">
        <v>0</v>
      </c>
      <c r="V24" s="58">
        <v>0</v>
      </c>
      <c r="W24" s="58">
        <f t="shared" si="0"/>
        <v>1724</v>
      </c>
      <c r="X24" s="8">
        <f t="shared" si="1"/>
        <v>367</v>
      </c>
      <c r="Y24" s="8">
        <f t="shared" si="2"/>
        <v>22</v>
      </c>
    </row>
    <row r="25" spans="1:25" ht="15" customHeight="1">
      <c r="A25" s="58">
        <v>20</v>
      </c>
      <c r="B25" s="11" t="s">
        <v>121</v>
      </c>
      <c r="C25" s="58">
        <v>1645</v>
      </c>
      <c r="D25" s="58">
        <v>636</v>
      </c>
      <c r="E25" s="9">
        <v>15</v>
      </c>
      <c r="F25" s="58">
        <v>10</v>
      </c>
      <c r="G25" s="10">
        <v>3</v>
      </c>
      <c r="H25" s="58">
        <v>0</v>
      </c>
      <c r="I25" s="9">
        <v>15</v>
      </c>
      <c r="J25" s="58">
        <v>10</v>
      </c>
      <c r="K25" s="10">
        <v>6</v>
      </c>
      <c r="L25" s="58">
        <v>0</v>
      </c>
      <c r="M25" s="9">
        <v>15</v>
      </c>
      <c r="N25" s="58">
        <v>10</v>
      </c>
      <c r="O25" s="10">
        <v>7</v>
      </c>
      <c r="P25" s="58">
        <v>0</v>
      </c>
      <c r="Q25" s="9">
        <v>15</v>
      </c>
      <c r="R25" s="58">
        <v>10</v>
      </c>
      <c r="S25" s="10">
        <v>3</v>
      </c>
      <c r="T25" s="58">
        <v>0</v>
      </c>
      <c r="U25" s="9">
        <v>0</v>
      </c>
      <c r="V25" s="58">
        <v>0</v>
      </c>
      <c r="W25" s="58">
        <f t="shared" si="0"/>
        <v>1724</v>
      </c>
      <c r="X25" s="8">
        <f t="shared" si="1"/>
        <v>676</v>
      </c>
      <c r="Y25" s="8">
        <f t="shared" si="2"/>
        <v>40</v>
      </c>
    </row>
    <row r="26" spans="1:25" ht="15" customHeight="1">
      <c r="A26" s="58">
        <v>21</v>
      </c>
      <c r="B26" s="11" t="s">
        <v>20</v>
      </c>
      <c r="C26" s="58">
        <v>1645</v>
      </c>
      <c r="D26" s="58">
        <v>146</v>
      </c>
      <c r="E26" s="9">
        <v>15</v>
      </c>
      <c r="F26" s="58">
        <v>0</v>
      </c>
      <c r="G26" s="10">
        <v>3</v>
      </c>
      <c r="H26" s="58">
        <v>0</v>
      </c>
      <c r="I26" s="9">
        <v>15</v>
      </c>
      <c r="J26" s="58">
        <v>0</v>
      </c>
      <c r="K26" s="10">
        <v>6</v>
      </c>
      <c r="L26" s="58">
        <v>0</v>
      </c>
      <c r="M26" s="9">
        <v>15</v>
      </c>
      <c r="N26" s="58">
        <v>0</v>
      </c>
      <c r="O26" s="10">
        <v>7</v>
      </c>
      <c r="P26" s="58">
        <v>0</v>
      </c>
      <c r="Q26" s="9">
        <v>15</v>
      </c>
      <c r="R26" s="58">
        <v>0</v>
      </c>
      <c r="S26" s="10">
        <v>3</v>
      </c>
      <c r="T26" s="58">
        <v>0</v>
      </c>
      <c r="U26" s="9">
        <v>0</v>
      </c>
      <c r="V26" s="58">
        <v>0</v>
      </c>
      <c r="W26" s="58">
        <f t="shared" si="0"/>
        <v>1724</v>
      </c>
      <c r="X26" s="8">
        <f t="shared" si="1"/>
        <v>146</v>
      </c>
      <c r="Y26" s="8">
        <f t="shared" si="2"/>
        <v>9</v>
      </c>
    </row>
    <row r="27" spans="1:25" ht="15" customHeight="1">
      <c r="A27" s="58">
        <v>22</v>
      </c>
      <c r="B27" s="11" t="s">
        <v>120</v>
      </c>
      <c r="C27" s="58">
        <v>1645</v>
      </c>
      <c r="D27" s="58">
        <v>175</v>
      </c>
      <c r="E27" s="9">
        <v>15</v>
      </c>
      <c r="F27" s="58">
        <v>0</v>
      </c>
      <c r="G27" s="10">
        <v>3</v>
      </c>
      <c r="H27" s="58">
        <v>0</v>
      </c>
      <c r="I27" s="9">
        <v>15</v>
      </c>
      <c r="J27" s="58">
        <v>0</v>
      </c>
      <c r="K27" s="10">
        <v>6</v>
      </c>
      <c r="L27" s="58">
        <v>0</v>
      </c>
      <c r="M27" s="9">
        <v>15</v>
      </c>
      <c r="N27" s="58">
        <v>0</v>
      </c>
      <c r="O27" s="10">
        <v>7</v>
      </c>
      <c r="P27" s="58">
        <v>0</v>
      </c>
      <c r="Q27" s="9">
        <v>15</v>
      </c>
      <c r="R27" s="58">
        <v>0</v>
      </c>
      <c r="S27" s="10">
        <v>3</v>
      </c>
      <c r="T27" s="58">
        <v>0</v>
      </c>
      <c r="U27" s="9">
        <v>0</v>
      </c>
      <c r="V27" s="58">
        <v>0</v>
      </c>
      <c r="W27" s="58">
        <f t="shared" si="0"/>
        <v>1724</v>
      </c>
      <c r="X27" s="8">
        <f t="shared" si="1"/>
        <v>175</v>
      </c>
      <c r="Y27" s="8">
        <f t="shared" si="2"/>
        <v>11</v>
      </c>
    </row>
    <row r="28" spans="1:25" ht="15" customHeight="1">
      <c r="A28" s="58">
        <v>23</v>
      </c>
      <c r="B28" s="11" t="s">
        <v>21</v>
      </c>
      <c r="C28" s="58">
        <v>1645</v>
      </c>
      <c r="D28" s="58">
        <v>48</v>
      </c>
      <c r="E28" s="9">
        <v>15</v>
      </c>
      <c r="F28" s="58">
        <v>0</v>
      </c>
      <c r="G28" s="10">
        <v>3</v>
      </c>
      <c r="H28" s="58">
        <v>0</v>
      </c>
      <c r="I28" s="9">
        <v>15</v>
      </c>
      <c r="J28" s="58">
        <v>0</v>
      </c>
      <c r="K28" s="10">
        <v>6</v>
      </c>
      <c r="L28" s="58">
        <v>0</v>
      </c>
      <c r="M28" s="9">
        <v>15</v>
      </c>
      <c r="N28" s="58">
        <v>0</v>
      </c>
      <c r="O28" s="10">
        <v>7</v>
      </c>
      <c r="P28" s="58">
        <v>0</v>
      </c>
      <c r="Q28" s="9">
        <v>15</v>
      </c>
      <c r="R28" s="58">
        <v>0</v>
      </c>
      <c r="S28" s="10">
        <v>3</v>
      </c>
      <c r="T28" s="58">
        <v>0</v>
      </c>
      <c r="U28" s="9">
        <v>0</v>
      </c>
      <c r="V28" s="58">
        <v>0</v>
      </c>
      <c r="W28" s="58">
        <f t="shared" si="0"/>
        <v>1724</v>
      </c>
      <c r="X28" s="8">
        <f t="shared" si="1"/>
        <v>48</v>
      </c>
      <c r="Y28" s="8">
        <f t="shared" si="2"/>
        <v>3</v>
      </c>
    </row>
    <row r="29" spans="1:25" s="56" customFormat="1" ht="15" customHeight="1">
      <c r="A29" s="58">
        <v>24</v>
      </c>
      <c r="B29" s="11" t="s">
        <v>198</v>
      </c>
      <c r="C29" s="58">
        <v>1645</v>
      </c>
      <c r="D29" s="58">
        <v>9</v>
      </c>
      <c r="E29" s="9">
        <v>15</v>
      </c>
      <c r="F29" s="58">
        <v>0</v>
      </c>
      <c r="G29" s="10">
        <v>3</v>
      </c>
      <c r="H29" s="58">
        <v>0</v>
      </c>
      <c r="I29" s="9">
        <v>15</v>
      </c>
      <c r="J29" s="58">
        <v>0</v>
      </c>
      <c r="K29" s="10">
        <v>6</v>
      </c>
      <c r="L29" s="58">
        <v>0</v>
      </c>
      <c r="M29" s="9">
        <v>15</v>
      </c>
      <c r="N29" s="58">
        <v>0</v>
      </c>
      <c r="O29" s="10">
        <v>7</v>
      </c>
      <c r="P29" s="58">
        <v>0</v>
      </c>
      <c r="Q29" s="9">
        <v>15</v>
      </c>
      <c r="R29" s="58">
        <v>0</v>
      </c>
      <c r="S29" s="10">
        <v>3</v>
      </c>
      <c r="T29" s="58">
        <v>0</v>
      </c>
      <c r="U29" s="9">
        <v>0</v>
      </c>
      <c r="V29" s="58">
        <v>0</v>
      </c>
      <c r="W29" s="58">
        <f t="shared" si="0"/>
        <v>1724</v>
      </c>
      <c r="X29" s="8">
        <f t="shared" si="1"/>
        <v>9</v>
      </c>
      <c r="Y29" s="8">
        <f t="shared" si="2"/>
        <v>1</v>
      </c>
    </row>
    <row r="30" spans="1:25" ht="15" customHeight="1">
      <c r="A30" s="58">
        <v>25</v>
      </c>
      <c r="B30" s="11" t="s">
        <v>22</v>
      </c>
      <c r="C30" s="58">
        <v>1647</v>
      </c>
      <c r="D30" s="58">
        <v>608</v>
      </c>
      <c r="E30" s="9">
        <v>15</v>
      </c>
      <c r="F30" s="58">
        <v>9</v>
      </c>
      <c r="G30" s="10">
        <v>1</v>
      </c>
      <c r="H30" s="58">
        <v>0</v>
      </c>
      <c r="I30" s="9">
        <v>15</v>
      </c>
      <c r="J30" s="58">
        <v>9</v>
      </c>
      <c r="K30" s="10">
        <v>3</v>
      </c>
      <c r="L30" s="58">
        <v>0</v>
      </c>
      <c r="M30" s="9">
        <v>15</v>
      </c>
      <c r="N30" s="58">
        <v>9</v>
      </c>
      <c r="O30" s="10">
        <v>3</v>
      </c>
      <c r="P30" s="58">
        <v>0</v>
      </c>
      <c r="Q30" s="9">
        <v>15</v>
      </c>
      <c r="R30" s="58">
        <v>9</v>
      </c>
      <c r="S30" s="10">
        <v>1</v>
      </c>
      <c r="T30" s="58">
        <v>0</v>
      </c>
      <c r="U30" s="9">
        <v>0</v>
      </c>
      <c r="V30" s="58">
        <v>0</v>
      </c>
      <c r="W30" s="58">
        <f t="shared" si="0"/>
        <v>1715</v>
      </c>
      <c r="X30" s="8">
        <f t="shared" si="1"/>
        <v>644</v>
      </c>
      <c r="Y30" s="8">
        <f t="shared" si="2"/>
        <v>38</v>
      </c>
    </row>
    <row r="31" spans="1:25" ht="15" customHeight="1">
      <c r="A31" s="58">
        <v>26</v>
      </c>
      <c r="B31" s="11" t="s">
        <v>23</v>
      </c>
      <c r="C31" s="58">
        <v>1647</v>
      </c>
      <c r="D31" s="58">
        <v>911</v>
      </c>
      <c r="E31" s="9">
        <v>15</v>
      </c>
      <c r="F31" s="58">
        <v>9</v>
      </c>
      <c r="G31" s="10">
        <v>1</v>
      </c>
      <c r="H31" s="58">
        <v>0</v>
      </c>
      <c r="I31" s="9">
        <v>15</v>
      </c>
      <c r="J31" s="58">
        <v>9</v>
      </c>
      <c r="K31" s="10">
        <v>3</v>
      </c>
      <c r="L31" s="58">
        <v>0</v>
      </c>
      <c r="M31" s="9">
        <v>15</v>
      </c>
      <c r="N31" s="58">
        <v>9</v>
      </c>
      <c r="O31" s="10">
        <v>3</v>
      </c>
      <c r="P31" s="58">
        <v>0</v>
      </c>
      <c r="Q31" s="9">
        <v>15</v>
      </c>
      <c r="R31" s="58">
        <v>9</v>
      </c>
      <c r="S31" s="10">
        <v>1</v>
      </c>
      <c r="T31" s="58">
        <v>0</v>
      </c>
      <c r="U31" s="9">
        <v>0</v>
      </c>
      <c r="V31" s="58">
        <v>0</v>
      </c>
      <c r="W31" s="58">
        <f t="shared" si="0"/>
        <v>1715</v>
      </c>
      <c r="X31" s="8">
        <f t="shared" si="1"/>
        <v>947</v>
      </c>
      <c r="Y31" s="8">
        <f t="shared" si="2"/>
        <v>56</v>
      </c>
    </row>
    <row r="32" spans="1:25" ht="15" customHeight="1">
      <c r="A32" s="58">
        <v>27</v>
      </c>
      <c r="B32" s="11" t="s">
        <v>24</v>
      </c>
      <c r="C32" s="58">
        <v>1647</v>
      </c>
      <c r="D32" s="58">
        <v>445</v>
      </c>
      <c r="E32" s="9">
        <v>15</v>
      </c>
      <c r="F32" s="8">
        <v>0</v>
      </c>
      <c r="G32" s="10">
        <v>1</v>
      </c>
      <c r="H32" s="58">
        <v>0</v>
      </c>
      <c r="I32" s="9">
        <v>15</v>
      </c>
      <c r="J32" s="8">
        <v>0</v>
      </c>
      <c r="K32" s="10">
        <v>3</v>
      </c>
      <c r="L32" s="58">
        <v>0</v>
      </c>
      <c r="M32" s="9">
        <v>15</v>
      </c>
      <c r="N32" s="58">
        <v>0</v>
      </c>
      <c r="O32" s="10">
        <v>3</v>
      </c>
      <c r="P32" s="58">
        <v>0</v>
      </c>
      <c r="Q32" s="9">
        <v>15</v>
      </c>
      <c r="R32" s="58">
        <v>0</v>
      </c>
      <c r="S32" s="10">
        <v>1</v>
      </c>
      <c r="T32" s="58">
        <v>0</v>
      </c>
      <c r="U32" s="9">
        <v>0</v>
      </c>
      <c r="V32" s="58">
        <v>0</v>
      </c>
      <c r="W32" s="58">
        <f t="shared" si="0"/>
        <v>1715</v>
      </c>
      <c r="X32" s="8">
        <f t="shared" si="1"/>
        <v>445</v>
      </c>
      <c r="Y32" s="8">
        <f t="shared" si="2"/>
        <v>26</v>
      </c>
    </row>
    <row r="33" spans="1:25" ht="15" customHeight="1">
      <c r="A33" s="58">
        <v>28</v>
      </c>
      <c r="B33" s="11" t="s">
        <v>25</v>
      </c>
      <c r="C33" s="58">
        <v>1647</v>
      </c>
      <c r="D33" s="58">
        <v>382</v>
      </c>
      <c r="E33" s="9">
        <v>15</v>
      </c>
      <c r="F33" s="8">
        <v>3</v>
      </c>
      <c r="G33" s="10">
        <v>1</v>
      </c>
      <c r="H33" s="58">
        <v>0</v>
      </c>
      <c r="I33" s="9">
        <v>15</v>
      </c>
      <c r="J33" s="8">
        <v>3</v>
      </c>
      <c r="K33" s="10">
        <v>3</v>
      </c>
      <c r="L33" s="58">
        <v>0</v>
      </c>
      <c r="M33" s="9">
        <v>15</v>
      </c>
      <c r="N33" s="58">
        <v>3</v>
      </c>
      <c r="O33" s="10">
        <v>3</v>
      </c>
      <c r="P33" s="58">
        <v>0</v>
      </c>
      <c r="Q33" s="9">
        <v>15</v>
      </c>
      <c r="R33" s="58">
        <v>3</v>
      </c>
      <c r="S33" s="10">
        <v>1</v>
      </c>
      <c r="T33" s="58">
        <v>0</v>
      </c>
      <c r="U33" s="9">
        <v>0</v>
      </c>
      <c r="V33" s="58">
        <v>0</v>
      </c>
      <c r="W33" s="58">
        <f t="shared" si="0"/>
        <v>1715</v>
      </c>
      <c r="X33" s="8">
        <f t="shared" si="1"/>
        <v>394</v>
      </c>
      <c r="Y33" s="8">
        <f t="shared" si="2"/>
        <v>23</v>
      </c>
    </row>
    <row r="34" spans="1:25" ht="15" customHeight="1">
      <c r="A34" s="58">
        <v>29</v>
      </c>
      <c r="B34" s="11" t="s">
        <v>26</v>
      </c>
      <c r="C34" s="58">
        <v>1647</v>
      </c>
      <c r="D34" s="58">
        <v>1011</v>
      </c>
      <c r="E34" s="9">
        <v>15</v>
      </c>
      <c r="F34" s="8">
        <v>9</v>
      </c>
      <c r="G34" s="10">
        <v>1</v>
      </c>
      <c r="H34" s="58">
        <v>0</v>
      </c>
      <c r="I34" s="9">
        <v>15</v>
      </c>
      <c r="J34" s="8">
        <v>9</v>
      </c>
      <c r="K34" s="10">
        <v>3</v>
      </c>
      <c r="L34" s="58">
        <v>0</v>
      </c>
      <c r="M34" s="9">
        <v>15</v>
      </c>
      <c r="N34" s="58">
        <v>9</v>
      </c>
      <c r="O34" s="10">
        <v>3</v>
      </c>
      <c r="P34" s="58">
        <v>0</v>
      </c>
      <c r="Q34" s="9">
        <v>15</v>
      </c>
      <c r="R34" s="58">
        <v>9</v>
      </c>
      <c r="S34" s="10">
        <v>1</v>
      </c>
      <c r="T34" s="58">
        <v>0</v>
      </c>
      <c r="U34" s="9">
        <v>0</v>
      </c>
      <c r="V34" s="58">
        <v>0</v>
      </c>
      <c r="W34" s="58">
        <f t="shared" si="0"/>
        <v>1715</v>
      </c>
      <c r="X34" s="8">
        <f t="shared" si="1"/>
        <v>1047</v>
      </c>
      <c r="Y34" s="8">
        <f t="shared" si="2"/>
        <v>62</v>
      </c>
    </row>
    <row r="35" spans="1:25" ht="15" customHeight="1">
      <c r="A35" s="58">
        <v>30</v>
      </c>
      <c r="B35" s="11" t="s">
        <v>27</v>
      </c>
      <c r="C35" s="58">
        <v>1647</v>
      </c>
      <c r="D35" s="58">
        <v>526</v>
      </c>
      <c r="E35" s="9">
        <v>15</v>
      </c>
      <c r="F35" s="8">
        <v>0</v>
      </c>
      <c r="G35" s="10">
        <v>1</v>
      </c>
      <c r="H35" s="58">
        <v>0</v>
      </c>
      <c r="I35" s="9">
        <v>15</v>
      </c>
      <c r="J35" s="8">
        <v>0</v>
      </c>
      <c r="K35" s="10">
        <v>3</v>
      </c>
      <c r="L35" s="58">
        <v>0</v>
      </c>
      <c r="M35" s="9">
        <v>15</v>
      </c>
      <c r="N35" s="58">
        <v>0</v>
      </c>
      <c r="O35" s="10">
        <v>3</v>
      </c>
      <c r="P35" s="58">
        <v>0</v>
      </c>
      <c r="Q35" s="9">
        <v>15</v>
      </c>
      <c r="R35" s="58">
        <v>0</v>
      </c>
      <c r="S35" s="10">
        <v>1</v>
      </c>
      <c r="T35" s="58">
        <v>0</v>
      </c>
      <c r="U35" s="9">
        <v>0</v>
      </c>
      <c r="V35" s="58">
        <v>0</v>
      </c>
      <c r="W35" s="58">
        <f t="shared" si="0"/>
        <v>1715</v>
      </c>
      <c r="X35" s="8">
        <f t="shared" si="1"/>
        <v>526</v>
      </c>
      <c r="Y35" s="8">
        <f t="shared" si="2"/>
        <v>31</v>
      </c>
    </row>
    <row r="36" spans="1:25" ht="15" customHeight="1">
      <c r="A36" s="58">
        <v>31</v>
      </c>
      <c r="B36" s="11" t="s">
        <v>28</v>
      </c>
      <c r="C36" s="58">
        <v>1647</v>
      </c>
      <c r="D36" s="58">
        <v>104</v>
      </c>
      <c r="E36" s="9">
        <v>15</v>
      </c>
      <c r="F36" s="58">
        <v>0</v>
      </c>
      <c r="G36" s="10">
        <v>1</v>
      </c>
      <c r="H36" s="58">
        <v>0</v>
      </c>
      <c r="I36" s="9">
        <v>15</v>
      </c>
      <c r="J36" s="58">
        <v>0</v>
      </c>
      <c r="K36" s="10">
        <v>3</v>
      </c>
      <c r="L36" s="58">
        <v>0</v>
      </c>
      <c r="M36" s="9">
        <v>15</v>
      </c>
      <c r="N36" s="58">
        <v>0</v>
      </c>
      <c r="O36" s="10">
        <v>3</v>
      </c>
      <c r="P36" s="58">
        <v>0</v>
      </c>
      <c r="Q36" s="9">
        <v>15</v>
      </c>
      <c r="R36" s="58">
        <v>0</v>
      </c>
      <c r="S36" s="10">
        <v>1</v>
      </c>
      <c r="T36" s="58">
        <v>0</v>
      </c>
      <c r="U36" s="9">
        <v>0</v>
      </c>
      <c r="V36" s="58">
        <v>0</v>
      </c>
      <c r="W36" s="58">
        <f t="shared" si="0"/>
        <v>1715</v>
      </c>
      <c r="X36" s="8">
        <f t="shared" si="1"/>
        <v>104</v>
      </c>
      <c r="Y36" s="8">
        <f t="shared" si="2"/>
        <v>7</v>
      </c>
    </row>
    <row r="37" spans="1:25" ht="15" customHeight="1">
      <c r="A37" s="58">
        <v>32</v>
      </c>
      <c r="B37" s="11" t="s">
        <v>29</v>
      </c>
      <c r="C37" s="58">
        <v>1647</v>
      </c>
      <c r="D37" s="58">
        <v>233</v>
      </c>
      <c r="E37" s="9">
        <v>15</v>
      </c>
      <c r="F37" s="58">
        <v>1</v>
      </c>
      <c r="G37" s="10">
        <v>1</v>
      </c>
      <c r="H37" s="58">
        <v>0</v>
      </c>
      <c r="I37" s="9">
        <v>15</v>
      </c>
      <c r="J37" s="58">
        <v>1</v>
      </c>
      <c r="K37" s="10">
        <v>3</v>
      </c>
      <c r="L37" s="58">
        <v>0</v>
      </c>
      <c r="M37" s="9">
        <v>15</v>
      </c>
      <c r="N37" s="58">
        <v>1</v>
      </c>
      <c r="O37" s="10">
        <v>3</v>
      </c>
      <c r="P37" s="58">
        <v>0</v>
      </c>
      <c r="Q37" s="9">
        <v>15</v>
      </c>
      <c r="R37" s="58">
        <v>1</v>
      </c>
      <c r="S37" s="10">
        <v>1</v>
      </c>
      <c r="T37" s="58">
        <v>0</v>
      </c>
      <c r="U37" s="9">
        <v>0</v>
      </c>
      <c r="V37" s="58">
        <v>0</v>
      </c>
      <c r="W37" s="58">
        <f t="shared" si="0"/>
        <v>1715</v>
      </c>
      <c r="X37" s="8">
        <f t="shared" si="1"/>
        <v>237</v>
      </c>
      <c r="Y37" s="8">
        <f t="shared" si="2"/>
        <v>14</v>
      </c>
    </row>
    <row r="38" spans="1:25" ht="15" customHeight="1">
      <c r="A38" s="58">
        <v>33</v>
      </c>
      <c r="B38" s="11" t="s">
        <v>30</v>
      </c>
      <c r="C38" s="58">
        <v>1647</v>
      </c>
      <c r="D38" s="58">
        <v>184</v>
      </c>
      <c r="E38" s="9">
        <v>15</v>
      </c>
      <c r="F38" s="58">
        <v>0</v>
      </c>
      <c r="G38" s="10">
        <v>1</v>
      </c>
      <c r="H38" s="58">
        <v>0</v>
      </c>
      <c r="I38" s="9">
        <v>15</v>
      </c>
      <c r="J38" s="58">
        <v>0</v>
      </c>
      <c r="K38" s="10">
        <v>3</v>
      </c>
      <c r="L38" s="58">
        <v>0</v>
      </c>
      <c r="M38" s="9">
        <v>15</v>
      </c>
      <c r="N38" s="58">
        <v>0</v>
      </c>
      <c r="O38" s="10">
        <v>3</v>
      </c>
      <c r="P38" s="58">
        <v>0</v>
      </c>
      <c r="Q38" s="9">
        <v>15</v>
      </c>
      <c r="R38" s="58">
        <v>0</v>
      </c>
      <c r="S38" s="10">
        <v>1</v>
      </c>
      <c r="T38" s="58">
        <v>0</v>
      </c>
      <c r="U38" s="9">
        <v>0</v>
      </c>
      <c r="V38" s="58">
        <v>0</v>
      </c>
      <c r="W38" s="58">
        <f t="shared" si="0"/>
        <v>1715</v>
      </c>
      <c r="X38" s="8">
        <f t="shared" si="1"/>
        <v>184</v>
      </c>
      <c r="Y38" s="8">
        <f t="shared" si="2"/>
        <v>11</v>
      </c>
    </row>
    <row r="39" spans="1:25" ht="15" customHeight="1">
      <c r="A39" s="58">
        <v>34</v>
      </c>
      <c r="B39" s="11" t="s">
        <v>31</v>
      </c>
      <c r="C39" s="58">
        <v>1647</v>
      </c>
      <c r="D39" s="58">
        <v>1110</v>
      </c>
      <c r="E39" s="9">
        <v>15</v>
      </c>
      <c r="F39" s="58">
        <v>12</v>
      </c>
      <c r="G39" s="10">
        <v>1</v>
      </c>
      <c r="H39" s="58">
        <v>0</v>
      </c>
      <c r="I39" s="9">
        <v>15</v>
      </c>
      <c r="J39" s="58">
        <v>12</v>
      </c>
      <c r="K39" s="10">
        <v>3</v>
      </c>
      <c r="L39" s="58">
        <v>0</v>
      </c>
      <c r="M39" s="9">
        <v>15</v>
      </c>
      <c r="N39" s="58">
        <v>12</v>
      </c>
      <c r="O39" s="10">
        <v>3</v>
      </c>
      <c r="P39" s="58">
        <v>0</v>
      </c>
      <c r="Q39" s="9">
        <v>15</v>
      </c>
      <c r="R39" s="58">
        <v>12</v>
      </c>
      <c r="S39" s="10">
        <v>1</v>
      </c>
      <c r="T39" s="58">
        <v>0</v>
      </c>
      <c r="U39" s="9">
        <v>0</v>
      </c>
      <c r="V39" s="58">
        <v>0</v>
      </c>
      <c r="W39" s="58">
        <f t="shared" si="0"/>
        <v>1715</v>
      </c>
      <c r="X39" s="8">
        <f>D39+F39+H39+J39+L39+N39+P39+R39+T39+V39</f>
        <v>1158</v>
      </c>
      <c r="Y39" s="8">
        <f t="shared" si="2"/>
        <v>68</v>
      </c>
    </row>
    <row r="40" spans="1:25" ht="15" customHeight="1">
      <c r="A40" s="58">
        <v>35</v>
      </c>
      <c r="B40" s="11" t="s">
        <v>32</v>
      </c>
      <c r="C40" s="58">
        <v>1647</v>
      </c>
      <c r="D40" s="58">
        <v>385</v>
      </c>
      <c r="E40" s="9">
        <v>15</v>
      </c>
      <c r="F40" s="58">
        <v>0</v>
      </c>
      <c r="G40" s="10">
        <v>1</v>
      </c>
      <c r="H40" s="58">
        <v>0</v>
      </c>
      <c r="I40" s="9">
        <v>15</v>
      </c>
      <c r="J40" s="58">
        <v>0</v>
      </c>
      <c r="K40" s="10">
        <v>3</v>
      </c>
      <c r="L40" s="58">
        <v>0</v>
      </c>
      <c r="M40" s="9">
        <v>15</v>
      </c>
      <c r="N40" s="58">
        <v>0</v>
      </c>
      <c r="O40" s="10">
        <v>3</v>
      </c>
      <c r="P40" s="58">
        <v>0</v>
      </c>
      <c r="Q40" s="9">
        <v>15</v>
      </c>
      <c r="R40" s="58">
        <v>0</v>
      </c>
      <c r="S40" s="10">
        <v>1</v>
      </c>
      <c r="T40" s="58">
        <v>0</v>
      </c>
      <c r="U40" s="9">
        <v>0</v>
      </c>
      <c r="V40" s="58">
        <v>0</v>
      </c>
      <c r="W40" s="58">
        <f t="shared" si="0"/>
        <v>1715</v>
      </c>
      <c r="X40" s="8">
        <f t="shared" si="1"/>
        <v>385</v>
      </c>
      <c r="Y40" s="8">
        <f t="shared" si="2"/>
        <v>23</v>
      </c>
    </row>
    <row r="41" spans="1:25" s="56" customFormat="1" ht="15" customHeight="1">
      <c r="A41" s="58">
        <v>36</v>
      </c>
      <c r="B41" s="11" t="s">
        <v>33</v>
      </c>
      <c r="C41" s="58">
        <v>1647</v>
      </c>
      <c r="D41" s="58">
        <v>71</v>
      </c>
      <c r="E41" s="9">
        <v>15</v>
      </c>
      <c r="F41" s="58">
        <v>0</v>
      </c>
      <c r="G41" s="10">
        <v>1</v>
      </c>
      <c r="H41" s="58">
        <v>0</v>
      </c>
      <c r="I41" s="9">
        <v>15</v>
      </c>
      <c r="J41" s="58">
        <v>0</v>
      </c>
      <c r="K41" s="10">
        <v>3</v>
      </c>
      <c r="L41" s="58">
        <v>0</v>
      </c>
      <c r="M41" s="9">
        <v>15</v>
      </c>
      <c r="N41" s="58">
        <v>0</v>
      </c>
      <c r="O41" s="10">
        <v>3</v>
      </c>
      <c r="P41" s="58">
        <v>0</v>
      </c>
      <c r="Q41" s="9">
        <v>15</v>
      </c>
      <c r="R41" s="58">
        <v>0</v>
      </c>
      <c r="S41" s="10">
        <v>1</v>
      </c>
      <c r="T41" s="58">
        <v>0</v>
      </c>
      <c r="U41" s="9">
        <v>0</v>
      </c>
      <c r="V41" s="58">
        <v>0</v>
      </c>
      <c r="W41" s="58">
        <f t="shared" si="0"/>
        <v>1715</v>
      </c>
      <c r="X41" s="8">
        <f t="shared" si="1"/>
        <v>71</v>
      </c>
      <c r="Y41" s="8">
        <f t="shared" si="2"/>
        <v>5</v>
      </c>
    </row>
    <row r="42" spans="1:25" ht="15" customHeight="1">
      <c r="A42" s="58">
        <v>37</v>
      </c>
      <c r="B42" s="11" t="s">
        <v>119</v>
      </c>
      <c r="C42" s="58">
        <v>1645</v>
      </c>
      <c r="D42" s="58">
        <v>360</v>
      </c>
      <c r="E42" s="9">
        <v>15</v>
      </c>
      <c r="F42" s="58">
        <v>3</v>
      </c>
      <c r="G42" s="10">
        <v>6</v>
      </c>
      <c r="H42" s="58">
        <v>0</v>
      </c>
      <c r="I42" s="9">
        <v>15</v>
      </c>
      <c r="J42" s="58">
        <v>3</v>
      </c>
      <c r="K42" s="10">
        <v>7</v>
      </c>
      <c r="L42" s="58">
        <v>0</v>
      </c>
      <c r="M42" s="9">
        <v>15</v>
      </c>
      <c r="N42" s="58">
        <v>3</v>
      </c>
      <c r="O42" s="10">
        <v>0</v>
      </c>
      <c r="P42" s="58">
        <v>0</v>
      </c>
      <c r="Q42" s="9">
        <v>15</v>
      </c>
      <c r="R42" s="58">
        <v>3</v>
      </c>
      <c r="S42" s="10">
        <v>6</v>
      </c>
      <c r="T42" s="58">
        <v>0</v>
      </c>
      <c r="U42" s="9">
        <v>0</v>
      </c>
      <c r="V42" s="58">
        <v>0</v>
      </c>
      <c r="W42" s="58">
        <f t="shared" si="0"/>
        <v>1724</v>
      </c>
      <c r="X42" s="8">
        <f t="shared" si="1"/>
        <v>372</v>
      </c>
      <c r="Y42" s="8">
        <f t="shared" si="2"/>
        <v>22</v>
      </c>
    </row>
    <row r="43" spans="1:25" ht="15" customHeight="1">
      <c r="A43" s="58">
        <v>38</v>
      </c>
      <c r="B43" s="11" t="s">
        <v>34</v>
      </c>
      <c r="C43" s="58">
        <v>1645</v>
      </c>
      <c r="D43" s="58">
        <v>609</v>
      </c>
      <c r="E43" s="9">
        <v>15</v>
      </c>
      <c r="F43" s="58">
        <v>10</v>
      </c>
      <c r="G43" s="10">
        <v>6</v>
      </c>
      <c r="H43" s="58">
        <v>0</v>
      </c>
      <c r="I43" s="9">
        <v>15</v>
      </c>
      <c r="J43" s="58">
        <v>10</v>
      </c>
      <c r="K43" s="10">
        <v>7</v>
      </c>
      <c r="L43" s="58">
        <v>0</v>
      </c>
      <c r="M43" s="9">
        <v>15</v>
      </c>
      <c r="N43" s="58">
        <v>10</v>
      </c>
      <c r="O43" s="10">
        <v>0</v>
      </c>
      <c r="P43" s="58">
        <v>0</v>
      </c>
      <c r="Q43" s="9">
        <v>15</v>
      </c>
      <c r="R43" s="58">
        <v>10</v>
      </c>
      <c r="S43" s="10">
        <v>6</v>
      </c>
      <c r="T43" s="58">
        <v>0</v>
      </c>
      <c r="U43" s="9">
        <v>0</v>
      </c>
      <c r="V43" s="58">
        <v>0</v>
      </c>
      <c r="W43" s="58">
        <f t="shared" si="0"/>
        <v>1724</v>
      </c>
      <c r="X43" s="8">
        <f t="shared" si="1"/>
        <v>649</v>
      </c>
      <c r="Y43" s="8">
        <f t="shared" si="2"/>
        <v>38</v>
      </c>
    </row>
    <row r="44" spans="1:25" ht="15" customHeight="1">
      <c r="A44" s="58">
        <v>39</v>
      </c>
      <c r="B44" s="11" t="s">
        <v>194</v>
      </c>
      <c r="C44" s="58">
        <v>1645</v>
      </c>
      <c r="D44" s="58">
        <v>5</v>
      </c>
      <c r="E44" s="9">
        <v>15</v>
      </c>
      <c r="F44" s="58">
        <v>0</v>
      </c>
      <c r="G44" s="10">
        <v>6</v>
      </c>
      <c r="H44" s="58">
        <v>0</v>
      </c>
      <c r="I44" s="9">
        <v>15</v>
      </c>
      <c r="J44" s="58">
        <v>0</v>
      </c>
      <c r="K44" s="10">
        <v>7</v>
      </c>
      <c r="L44" s="58">
        <v>0</v>
      </c>
      <c r="M44" s="9">
        <v>15</v>
      </c>
      <c r="N44" s="58">
        <v>0</v>
      </c>
      <c r="O44" s="10">
        <v>0</v>
      </c>
      <c r="P44" s="58">
        <v>0</v>
      </c>
      <c r="Q44" s="9">
        <v>15</v>
      </c>
      <c r="R44" s="58">
        <v>0</v>
      </c>
      <c r="S44" s="10">
        <v>6</v>
      </c>
      <c r="T44" s="58">
        <v>0</v>
      </c>
      <c r="U44" s="9">
        <v>0</v>
      </c>
      <c r="V44" s="58">
        <v>0</v>
      </c>
      <c r="W44" s="58">
        <f t="shared" si="0"/>
        <v>1724</v>
      </c>
      <c r="X44" s="8">
        <f t="shared" si="1"/>
        <v>5</v>
      </c>
      <c r="Y44" s="8">
        <f t="shared" si="2"/>
        <v>1</v>
      </c>
    </row>
    <row r="45" spans="1:25" ht="15" customHeight="1">
      <c r="A45" s="58">
        <v>40</v>
      </c>
      <c r="B45" s="11" t="s">
        <v>195</v>
      </c>
      <c r="C45" s="58">
        <v>1645</v>
      </c>
      <c r="D45" s="58">
        <v>95</v>
      </c>
      <c r="E45" s="9">
        <v>15</v>
      </c>
      <c r="F45" s="58">
        <v>2</v>
      </c>
      <c r="G45" s="10">
        <v>6</v>
      </c>
      <c r="H45" s="58">
        <v>0</v>
      </c>
      <c r="I45" s="9">
        <v>15</v>
      </c>
      <c r="J45" s="58">
        <v>2</v>
      </c>
      <c r="K45" s="10">
        <v>7</v>
      </c>
      <c r="L45" s="58">
        <v>0</v>
      </c>
      <c r="M45" s="9">
        <v>15</v>
      </c>
      <c r="N45" s="58">
        <v>2</v>
      </c>
      <c r="O45" s="10">
        <v>0</v>
      </c>
      <c r="P45" s="58">
        <v>0</v>
      </c>
      <c r="Q45" s="9">
        <v>15</v>
      </c>
      <c r="R45" s="58">
        <v>2</v>
      </c>
      <c r="S45" s="10">
        <v>6</v>
      </c>
      <c r="T45" s="58">
        <v>0</v>
      </c>
      <c r="U45" s="9">
        <v>0</v>
      </c>
      <c r="V45" s="58">
        <v>0</v>
      </c>
      <c r="W45" s="58">
        <f t="shared" si="0"/>
        <v>1724</v>
      </c>
      <c r="X45" s="8">
        <f t="shared" si="1"/>
        <v>103</v>
      </c>
      <c r="Y45" s="8">
        <f t="shared" si="2"/>
        <v>6</v>
      </c>
    </row>
    <row r="46" spans="1:25" ht="15" customHeight="1">
      <c r="A46" s="58">
        <v>41</v>
      </c>
      <c r="B46" s="11" t="s">
        <v>196</v>
      </c>
      <c r="C46" s="58">
        <v>1645</v>
      </c>
      <c r="D46" s="58">
        <v>3</v>
      </c>
      <c r="E46" s="9">
        <v>15</v>
      </c>
      <c r="F46" s="58">
        <v>0</v>
      </c>
      <c r="G46" s="10">
        <v>6</v>
      </c>
      <c r="H46" s="58">
        <v>0</v>
      </c>
      <c r="I46" s="9">
        <v>15</v>
      </c>
      <c r="J46" s="58">
        <v>0</v>
      </c>
      <c r="K46" s="10">
        <v>7</v>
      </c>
      <c r="L46" s="58">
        <v>0</v>
      </c>
      <c r="M46" s="9">
        <v>15</v>
      </c>
      <c r="N46" s="58">
        <v>0</v>
      </c>
      <c r="O46" s="10">
        <v>0</v>
      </c>
      <c r="P46" s="58">
        <v>0</v>
      </c>
      <c r="Q46" s="9">
        <v>15</v>
      </c>
      <c r="R46" s="58">
        <v>0</v>
      </c>
      <c r="S46" s="10">
        <v>6</v>
      </c>
      <c r="T46" s="58">
        <v>0</v>
      </c>
      <c r="U46" s="9">
        <v>0</v>
      </c>
      <c r="V46" s="58">
        <v>0</v>
      </c>
      <c r="W46" s="58">
        <f t="shared" si="0"/>
        <v>1724</v>
      </c>
      <c r="X46" s="8">
        <f t="shared" si="1"/>
        <v>3</v>
      </c>
      <c r="Y46" s="8">
        <f t="shared" si="2"/>
        <v>1</v>
      </c>
    </row>
    <row r="47" spans="1:25" ht="15" customHeight="1">
      <c r="A47" s="58">
        <v>42</v>
      </c>
      <c r="B47" s="11" t="s">
        <v>197</v>
      </c>
      <c r="C47" s="58">
        <v>1645</v>
      </c>
      <c r="D47" s="58">
        <v>25</v>
      </c>
      <c r="E47" s="9">
        <v>15</v>
      </c>
      <c r="F47" s="58">
        <v>0</v>
      </c>
      <c r="G47" s="10">
        <v>6</v>
      </c>
      <c r="H47" s="58">
        <v>0</v>
      </c>
      <c r="I47" s="9">
        <v>15</v>
      </c>
      <c r="J47" s="58">
        <v>0</v>
      </c>
      <c r="K47" s="10">
        <v>7</v>
      </c>
      <c r="L47" s="58">
        <v>0</v>
      </c>
      <c r="M47" s="9">
        <v>15</v>
      </c>
      <c r="N47" s="58">
        <v>0</v>
      </c>
      <c r="O47" s="10">
        <v>0</v>
      </c>
      <c r="P47" s="58">
        <v>0</v>
      </c>
      <c r="Q47" s="9">
        <v>15</v>
      </c>
      <c r="R47" s="58">
        <v>0</v>
      </c>
      <c r="S47" s="10">
        <v>6</v>
      </c>
      <c r="T47" s="58">
        <v>0</v>
      </c>
      <c r="U47" s="9">
        <v>0</v>
      </c>
      <c r="V47" s="58">
        <v>0</v>
      </c>
      <c r="W47" s="58">
        <f t="shared" si="0"/>
        <v>1724</v>
      </c>
      <c r="X47" s="8">
        <f t="shared" si="1"/>
        <v>25</v>
      </c>
      <c r="Y47" s="8">
        <f t="shared" si="2"/>
        <v>2</v>
      </c>
    </row>
    <row r="48" spans="1:25" ht="15" customHeight="1">
      <c r="A48" s="58">
        <v>43</v>
      </c>
      <c r="B48" s="11" t="s">
        <v>35</v>
      </c>
      <c r="C48" s="58">
        <v>1645</v>
      </c>
      <c r="D48" s="58">
        <v>63</v>
      </c>
      <c r="E48" s="9">
        <v>15</v>
      </c>
      <c r="F48" s="58">
        <v>0</v>
      </c>
      <c r="G48" s="10">
        <v>6</v>
      </c>
      <c r="H48" s="58">
        <v>0</v>
      </c>
      <c r="I48" s="9">
        <v>15</v>
      </c>
      <c r="J48" s="58">
        <v>0</v>
      </c>
      <c r="K48" s="10">
        <v>7</v>
      </c>
      <c r="L48" s="58">
        <v>0</v>
      </c>
      <c r="M48" s="9">
        <v>15</v>
      </c>
      <c r="N48" s="58">
        <v>0</v>
      </c>
      <c r="O48" s="10">
        <v>0</v>
      </c>
      <c r="P48" s="58">
        <v>0</v>
      </c>
      <c r="Q48" s="9">
        <v>15</v>
      </c>
      <c r="R48" s="58">
        <v>0</v>
      </c>
      <c r="S48" s="10">
        <v>6</v>
      </c>
      <c r="T48" s="58">
        <v>0</v>
      </c>
      <c r="U48" s="9">
        <v>0</v>
      </c>
      <c r="V48" s="58">
        <v>0</v>
      </c>
      <c r="W48" s="58">
        <f t="shared" si="0"/>
        <v>1724</v>
      </c>
      <c r="X48" s="8">
        <f t="shared" si="1"/>
        <v>63</v>
      </c>
      <c r="Y48" s="8">
        <f t="shared" si="2"/>
        <v>4</v>
      </c>
    </row>
    <row r="49" spans="1:25" ht="15" customHeight="1">
      <c r="A49" s="58">
        <v>44</v>
      </c>
      <c r="B49" s="11" t="s">
        <v>36</v>
      </c>
      <c r="C49" s="58">
        <v>1645</v>
      </c>
      <c r="D49" s="58">
        <v>200</v>
      </c>
      <c r="E49" s="9">
        <v>15</v>
      </c>
      <c r="F49" s="58">
        <v>0</v>
      </c>
      <c r="G49" s="10">
        <v>6</v>
      </c>
      <c r="H49" s="58">
        <v>0</v>
      </c>
      <c r="I49" s="9">
        <v>15</v>
      </c>
      <c r="J49" s="58">
        <v>0</v>
      </c>
      <c r="K49" s="10">
        <v>7</v>
      </c>
      <c r="L49" s="58">
        <v>0</v>
      </c>
      <c r="M49" s="9">
        <v>15</v>
      </c>
      <c r="N49" s="58">
        <v>0</v>
      </c>
      <c r="O49" s="10">
        <v>0</v>
      </c>
      <c r="P49" s="58">
        <v>0</v>
      </c>
      <c r="Q49" s="9">
        <v>15</v>
      </c>
      <c r="R49" s="58">
        <v>0</v>
      </c>
      <c r="S49" s="10">
        <v>6</v>
      </c>
      <c r="T49" s="58">
        <v>0</v>
      </c>
      <c r="U49" s="9">
        <v>0</v>
      </c>
      <c r="V49" s="58">
        <v>0</v>
      </c>
      <c r="W49" s="58">
        <f t="shared" si="0"/>
        <v>1724</v>
      </c>
      <c r="X49" s="8">
        <f t="shared" si="1"/>
        <v>200</v>
      </c>
      <c r="Y49" s="8">
        <f t="shared" si="2"/>
        <v>12</v>
      </c>
    </row>
    <row r="50" spans="1:25" ht="15" customHeight="1">
      <c r="A50" s="58">
        <v>45</v>
      </c>
      <c r="B50" s="11" t="s">
        <v>37</v>
      </c>
      <c r="C50" s="58">
        <v>1645</v>
      </c>
      <c r="D50" s="58">
        <v>3</v>
      </c>
      <c r="E50" s="9">
        <v>15</v>
      </c>
      <c r="F50" s="58">
        <v>0</v>
      </c>
      <c r="G50" s="10">
        <v>6</v>
      </c>
      <c r="H50" s="58">
        <v>0</v>
      </c>
      <c r="I50" s="9">
        <v>15</v>
      </c>
      <c r="J50" s="58">
        <v>0</v>
      </c>
      <c r="K50" s="10">
        <v>7</v>
      </c>
      <c r="L50" s="58">
        <v>0</v>
      </c>
      <c r="M50" s="9">
        <v>15</v>
      </c>
      <c r="N50" s="58">
        <v>0</v>
      </c>
      <c r="O50" s="10">
        <v>0</v>
      </c>
      <c r="P50" s="58">
        <v>0</v>
      </c>
      <c r="Q50" s="9">
        <v>15</v>
      </c>
      <c r="R50" s="58">
        <v>0</v>
      </c>
      <c r="S50" s="10">
        <v>6</v>
      </c>
      <c r="T50" s="58">
        <v>0</v>
      </c>
      <c r="U50" s="9">
        <v>0</v>
      </c>
      <c r="V50" s="58">
        <v>0</v>
      </c>
      <c r="W50" s="58">
        <f t="shared" si="0"/>
        <v>1724</v>
      </c>
      <c r="X50" s="8">
        <f t="shared" si="1"/>
        <v>3</v>
      </c>
      <c r="Y50" s="8">
        <f t="shared" si="2"/>
        <v>1</v>
      </c>
    </row>
    <row r="51" spans="1:25" ht="15" customHeight="1">
      <c r="A51" s="58">
        <v>46</v>
      </c>
      <c r="B51" s="11" t="s">
        <v>38</v>
      </c>
      <c r="C51" s="58">
        <v>1645</v>
      </c>
      <c r="D51" s="58">
        <v>223</v>
      </c>
      <c r="E51" s="9">
        <v>15</v>
      </c>
      <c r="F51" s="58">
        <v>0</v>
      </c>
      <c r="G51" s="10">
        <v>6</v>
      </c>
      <c r="H51" s="58">
        <v>0</v>
      </c>
      <c r="I51" s="9">
        <v>15</v>
      </c>
      <c r="J51" s="58">
        <v>0</v>
      </c>
      <c r="K51" s="10">
        <v>7</v>
      </c>
      <c r="L51" s="58">
        <v>0</v>
      </c>
      <c r="M51" s="9">
        <v>15</v>
      </c>
      <c r="N51" s="58">
        <v>0</v>
      </c>
      <c r="O51" s="10">
        <v>0</v>
      </c>
      <c r="P51" s="58">
        <v>0</v>
      </c>
      <c r="Q51" s="9">
        <v>15</v>
      </c>
      <c r="R51" s="58">
        <v>0</v>
      </c>
      <c r="S51" s="10">
        <v>6</v>
      </c>
      <c r="T51" s="58">
        <v>0</v>
      </c>
      <c r="U51" s="9">
        <v>0</v>
      </c>
      <c r="V51" s="58">
        <v>0</v>
      </c>
      <c r="W51" s="58">
        <f t="shared" si="0"/>
        <v>1724</v>
      </c>
      <c r="X51" s="8">
        <f t="shared" si="1"/>
        <v>223</v>
      </c>
      <c r="Y51" s="8">
        <f t="shared" si="2"/>
        <v>13</v>
      </c>
    </row>
    <row r="52" spans="1:25" s="56" customFormat="1" ht="15" customHeight="1">
      <c r="A52" s="58">
        <v>47</v>
      </c>
      <c r="B52" s="12" t="s">
        <v>39</v>
      </c>
      <c r="C52" s="58">
        <v>1645</v>
      </c>
      <c r="D52" s="58">
        <v>97</v>
      </c>
      <c r="E52" s="9">
        <v>15</v>
      </c>
      <c r="F52" s="58">
        <v>3</v>
      </c>
      <c r="G52" s="10">
        <v>6</v>
      </c>
      <c r="H52" s="58">
        <v>0</v>
      </c>
      <c r="I52" s="9">
        <v>15</v>
      </c>
      <c r="J52" s="58">
        <v>3</v>
      </c>
      <c r="K52" s="10">
        <v>7</v>
      </c>
      <c r="L52" s="58">
        <v>0</v>
      </c>
      <c r="M52" s="9">
        <v>15</v>
      </c>
      <c r="N52" s="58">
        <v>3</v>
      </c>
      <c r="O52" s="10">
        <v>0</v>
      </c>
      <c r="P52" s="58">
        <v>0</v>
      </c>
      <c r="Q52" s="9">
        <v>15</v>
      </c>
      <c r="R52" s="58">
        <v>3</v>
      </c>
      <c r="S52" s="10">
        <v>6</v>
      </c>
      <c r="T52" s="58">
        <v>0</v>
      </c>
      <c r="U52" s="9">
        <v>0</v>
      </c>
      <c r="V52" s="58">
        <v>0</v>
      </c>
      <c r="W52" s="58">
        <f t="shared" si="0"/>
        <v>1724</v>
      </c>
      <c r="X52" s="8">
        <f t="shared" si="1"/>
        <v>109</v>
      </c>
      <c r="Y52" s="8">
        <f t="shared" si="2"/>
        <v>7</v>
      </c>
    </row>
    <row r="53" spans="1:25">
      <c r="A53" s="15"/>
      <c r="B53" s="16"/>
      <c r="C53" s="16"/>
      <c r="D53" s="16"/>
      <c r="E53" s="19"/>
      <c r="F53" s="20"/>
      <c r="G53" s="19"/>
      <c r="H53" s="16"/>
      <c r="I53" s="16"/>
      <c r="J53" s="16"/>
      <c r="K53" s="16"/>
      <c r="L53" s="16"/>
      <c r="M53" s="15"/>
      <c r="N53" s="15"/>
      <c r="O53" s="15"/>
      <c r="P53" s="21"/>
      <c r="Q53" s="15"/>
      <c r="R53" s="15"/>
      <c r="S53" s="15"/>
      <c r="T53" s="15"/>
      <c r="U53" s="15"/>
      <c r="V53" s="110"/>
      <c r="W53" s="110"/>
      <c r="X53" s="110"/>
      <c r="Y53" s="110"/>
    </row>
    <row r="54" spans="1:25">
      <c r="A54" s="36"/>
      <c r="B54" s="18"/>
      <c r="C54" s="16"/>
      <c r="D54" s="16"/>
      <c r="E54" s="19"/>
      <c r="F54" s="20"/>
      <c r="G54" s="19"/>
      <c r="H54" s="16"/>
      <c r="I54" s="16"/>
      <c r="J54" s="16"/>
      <c r="K54" s="16"/>
      <c r="L54" s="16"/>
      <c r="M54" s="15"/>
      <c r="N54" s="15"/>
      <c r="O54" s="15"/>
      <c r="P54" s="21"/>
      <c r="Q54" s="15"/>
      <c r="R54" s="15"/>
      <c r="S54" s="15"/>
      <c r="T54" s="15"/>
      <c r="U54" s="15"/>
      <c r="V54" s="109" t="s">
        <v>193</v>
      </c>
      <c r="W54" s="109"/>
      <c r="X54" s="109"/>
      <c r="Y54" s="13">
        <f>COUNTIF(Y6:Y52,"&gt;74")</f>
        <v>0</v>
      </c>
    </row>
    <row r="55" spans="1:25">
      <c r="A55" s="36"/>
      <c r="B55" s="18"/>
      <c r="C55" s="16"/>
      <c r="D55" s="16"/>
      <c r="E55" s="19"/>
      <c r="F55" s="20"/>
      <c r="G55" s="19"/>
      <c r="H55" s="16"/>
      <c r="I55" s="16"/>
      <c r="J55" s="16"/>
      <c r="K55" s="16"/>
      <c r="L55" s="16"/>
      <c r="M55" s="15"/>
      <c r="N55" s="15"/>
      <c r="O55" s="15"/>
      <c r="P55" s="21"/>
      <c r="Q55" s="15"/>
      <c r="R55" s="15"/>
      <c r="S55" s="15"/>
      <c r="T55" s="15"/>
      <c r="U55" s="15"/>
      <c r="V55" s="109" t="s">
        <v>202</v>
      </c>
      <c r="W55" s="109"/>
      <c r="X55" s="109"/>
      <c r="Y55" s="13">
        <f>COUNTIFS(Y6:Y52,"&gt;70",Y6:Y52,"&lt;75")</f>
        <v>0</v>
      </c>
    </row>
    <row r="56" spans="1:25">
      <c r="A56" s="36"/>
      <c r="B56" s="18"/>
      <c r="C56" s="16"/>
      <c r="D56" s="16"/>
      <c r="E56" s="19"/>
      <c r="F56" s="20"/>
      <c r="G56" s="19"/>
      <c r="H56" s="16"/>
      <c r="I56" s="16"/>
      <c r="J56" s="16"/>
      <c r="K56" s="16"/>
      <c r="L56" s="16"/>
      <c r="M56" s="15"/>
      <c r="N56" s="15"/>
      <c r="O56" s="15"/>
      <c r="P56" s="21"/>
      <c r="Q56" s="15"/>
      <c r="R56" s="15"/>
      <c r="S56" s="15"/>
      <c r="T56" s="15"/>
      <c r="U56" s="15"/>
      <c r="V56" s="109" t="s">
        <v>203</v>
      </c>
      <c r="W56" s="109"/>
      <c r="X56" s="109"/>
      <c r="Y56" s="13">
        <f>COUNTIFS(Y6:Y52,"&gt;60",Y6:Y52,"&lt;71")</f>
        <v>4</v>
      </c>
    </row>
    <row r="57" spans="1: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15"/>
      <c r="O57" s="15"/>
      <c r="P57" s="21"/>
      <c r="Q57" s="15"/>
      <c r="R57" s="15"/>
      <c r="S57" s="15"/>
      <c r="T57" s="15"/>
      <c r="U57" s="15"/>
      <c r="V57" s="59"/>
      <c r="W57" s="59"/>
      <c r="X57" s="59" t="s">
        <v>204</v>
      </c>
      <c r="Y57" s="13">
        <f>COUNTIFS(Y6:Y52,"&gt;50",Y6:Y52,"&lt;61")</f>
        <v>3</v>
      </c>
    </row>
    <row r="58" spans="1:2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/>
      <c r="N58" s="15"/>
      <c r="O58" s="15"/>
      <c r="P58" s="21"/>
      <c r="Q58" s="15"/>
      <c r="R58" s="15"/>
      <c r="S58" s="15"/>
      <c r="T58" s="15"/>
      <c r="U58" s="15"/>
      <c r="V58" s="59"/>
      <c r="W58" s="59"/>
      <c r="X58" s="59" t="s">
        <v>205</v>
      </c>
      <c r="Y58" s="13">
        <f>COUNTIFS(Y6:Y52,"&gt;40",Y6:Y52,"&lt;51")</f>
        <v>0</v>
      </c>
    </row>
    <row r="59" spans="1:2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/>
      <c r="N59" s="15"/>
      <c r="O59" s="15"/>
      <c r="P59" s="21"/>
      <c r="Q59" s="15"/>
      <c r="R59" s="15"/>
      <c r="S59" s="15"/>
      <c r="T59" s="15"/>
      <c r="U59" s="15"/>
      <c r="V59" s="59"/>
      <c r="W59" s="59"/>
      <c r="X59" s="59" t="s">
        <v>206</v>
      </c>
      <c r="Y59" s="13">
        <f>COUNTIFS(Y6:Y52,"&gt;30",Y6:Y52,"&lt;41")</f>
        <v>7</v>
      </c>
    </row>
    <row r="60" spans="1: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/>
      <c r="N60" s="15"/>
      <c r="O60" s="15"/>
      <c r="P60" s="21"/>
      <c r="Q60" s="15"/>
      <c r="R60" s="15"/>
      <c r="S60" s="15"/>
      <c r="T60" s="15"/>
      <c r="U60" s="15"/>
      <c r="V60" s="59"/>
      <c r="W60" s="59"/>
      <c r="X60" s="59" t="s">
        <v>207</v>
      </c>
      <c r="Y60" s="13">
        <f>COUNTIFS(Y6:Y52,"&gt;20",Y6:Y52,"&lt;31")</f>
        <v>8</v>
      </c>
    </row>
    <row r="61" spans="1: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  <c r="N61" s="15"/>
      <c r="O61" s="15"/>
      <c r="P61" s="21"/>
      <c r="Q61" s="15"/>
      <c r="R61" s="15"/>
      <c r="S61" s="15"/>
      <c r="T61" s="15"/>
      <c r="U61" s="15"/>
      <c r="V61" s="59"/>
      <c r="W61" s="59"/>
      <c r="X61" s="59" t="s">
        <v>200</v>
      </c>
      <c r="Y61" s="13">
        <f>COUNTIFS(Y6:Y52,"&gt;10",Y6:Y52,"&lt;21")</f>
        <v>6</v>
      </c>
    </row>
    <row r="62" spans="1: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5"/>
      <c r="N62" s="15"/>
      <c r="O62" s="15"/>
      <c r="P62" s="21"/>
      <c r="Q62" s="15"/>
      <c r="R62" s="15"/>
      <c r="S62" s="15"/>
      <c r="T62" s="15"/>
      <c r="U62" s="15"/>
      <c r="V62" s="59"/>
      <c r="W62" s="59"/>
      <c r="X62" s="59" t="s">
        <v>201</v>
      </c>
      <c r="Y62" s="13">
        <f>COUNTIFS(Y6:Y52,"&gt;0",Y6:Y52,"&lt;11")</f>
        <v>18</v>
      </c>
    </row>
    <row r="63" spans="1: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/>
      <c r="N63" s="15"/>
      <c r="O63" s="15"/>
      <c r="P63" s="21"/>
      <c r="Q63" s="15"/>
      <c r="R63" s="15"/>
      <c r="S63" s="15"/>
      <c r="T63" s="15"/>
      <c r="U63" s="15"/>
      <c r="V63" s="59"/>
      <c r="W63" s="59"/>
      <c r="X63" s="59">
        <v>0</v>
      </c>
      <c r="Y63" s="13">
        <f>COUNTIF(Y6:Y52,"&lt;1")</f>
        <v>1</v>
      </c>
    </row>
    <row r="64" spans="1:25">
      <c r="V64" s="76"/>
      <c r="W64" s="76"/>
      <c r="X64" s="76"/>
      <c r="Y64" s="76"/>
    </row>
  </sheetData>
  <sortState ref="B7:B53">
    <sortCondition ref="B7"/>
  </sortState>
  <mergeCells count="22">
    <mergeCell ref="V55:X55"/>
    <mergeCell ref="V56:X56"/>
    <mergeCell ref="V54:X54"/>
    <mergeCell ref="V53:Y53"/>
    <mergeCell ref="A1:V1"/>
    <mergeCell ref="A2:V2"/>
    <mergeCell ref="A3:V3"/>
    <mergeCell ref="B4:B5"/>
    <mergeCell ref="A4:A5"/>
    <mergeCell ref="E4:H4"/>
    <mergeCell ref="I4:L4"/>
    <mergeCell ref="M4:P4"/>
    <mergeCell ref="Q4:T4"/>
    <mergeCell ref="U4:V4"/>
    <mergeCell ref="C4:C5"/>
    <mergeCell ref="D4:D5"/>
    <mergeCell ref="W1:Y1"/>
    <mergeCell ref="W2:Y2"/>
    <mergeCell ref="W3:Y3"/>
    <mergeCell ref="Y4:Y5"/>
    <mergeCell ref="X4:X5"/>
    <mergeCell ref="W4:W5"/>
  </mergeCells>
  <pageMargins left="0.46" right="0.17" top="0.23" bottom="0.23" header="0.22" footer="0.1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1st Year</vt:lpstr>
      <vt:lpstr>3rd Year</vt:lpstr>
      <vt:lpstr>4th Year New</vt:lpstr>
      <vt:lpstr>4th Year Old</vt:lpstr>
      <vt:lpstr>'1st Year'!Print_Area</vt:lpstr>
      <vt:lpstr>'3rd Year'!Print_Area</vt:lpstr>
      <vt:lpstr>'4th Year Old'!Print_Area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piamsr.rec02@outlook.com</cp:lastModifiedBy>
  <cp:lastPrinted>2022-03-08T09:14:57Z</cp:lastPrinted>
  <dcterms:created xsi:type="dcterms:W3CDTF">2019-09-12T08:36:06Z</dcterms:created>
  <dcterms:modified xsi:type="dcterms:W3CDTF">2022-03-09T08:57:38Z</dcterms:modified>
</cp:coreProperties>
</file>