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990" windowHeight="7950" activeTab="1"/>
  </bookViews>
  <sheets>
    <sheet name="1st Year" sheetId="10" r:id="rId1"/>
    <sheet name="3rd Year" sheetId="11" r:id="rId2"/>
    <sheet name="4th Year New" sheetId="12" r:id="rId3"/>
    <sheet name="4th Year Old" sheetId="1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" i="1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6"/>
  <c r="W7"/>
  <c r="Y7" s="1"/>
  <c r="W8"/>
  <c r="Y8" s="1"/>
  <c r="W9"/>
  <c r="Y9" s="1"/>
  <c r="W10"/>
  <c r="Y10" s="1"/>
  <c r="W11"/>
  <c r="Y11" s="1"/>
  <c r="W12"/>
  <c r="Y12" s="1"/>
  <c r="W13"/>
  <c r="Y13" s="1"/>
  <c r="W14"/>
  <c r="Y14" s="1"/>
  <c r="W15"/>
  <c r="Y15" s="1"/>
  <c r="W16"/>
  <c r="Y16" s="1"/>
  <c r="W17"/>
  <c r="Y17" s="1"/>
  <c r="W18"/>
  <c r="Y18" s="1"/>
  <c r="W19"/>
  <c r="Y19" s="1"/>
  <c r="W20"/>
  <c r="Y20" s="1"/>
  <c r="W21"/>
  <c r="Y21" s="1"/>
  <c r="W22"/>
  <c r="Y22" s="1"/>
  <c r="W23"/>
  <c r="Y23" s="1"/>
  <c r="W24"/>
  <c r="Y24" s="1"/>
  <c r="W25"/>
  <c r="Y25" s="1"/>
  <c r="W26"/>
  <c r="Y26" s="1"/>
  <c r="W27"/>
  <c r="Y27" s="1"/>
  <c r="W28"/>
  <c r="Y28" s="1"/>
  <c r="W29"/>
  <c r="Y29" s="1"/>
  <c r="W30"/>
  <c r="Y30" s="1"/>
  <c r="W31"/>
  <c r="Y31" s="1"/>
  <c r="W32"/>
  <c r="Y32" s="1"/>
  <c r="W33"/>
  <c r="Y33" s="1"/>
  <c r="W34"/>
  <c r="Y34" s="1"/>
  <c r="W35"/>
  <c r="Y35" s="1"/>
  <c r="W36"/>
  <c r="Y36" s="1"/>
  <c r="W37"/>
  <c r="Y37" s="1"/>
  <c r="W38"/>
  <c r="Y38" s="1"/>
  <c r="W39"/>
  <c r="Y39" s="1"/>
  <c r="W40"/>
  <c r="Y40" s="1"/>
  <c r="W41"/>
  <c r="Y41" s="1"/>
  <c r="W42"/>
  <c r="Y42" s="1"/>
  <c r="W43"/>
  <c r="Y43" s="1"/>
  <c r="W44"/>
  <c r="W45"/>
  <c r="Y45" s="1"/>
  <c r="W46"/>
  <c r="Y46" s="1"/>
  <c r="W47"/>
  <c r="Y47" s="1"/>
  <c r="W48"/>
  <c r="Y48" s="1"/>
  <c r="W49"/>
  <c r="Y49" s="1"/>
  <c r="W50"/>
  <c r="Y50" s="1"/>
  <c r="W51"/>
  <c r="Y51" s="1"/>
  <c r="W52"/>
  <c r="Y52" s="1"/>
  <c r="W6"/>
  <c r="Y6" s="1"/>
  <c r="Y44" l="1"/>
  <c r="W40" i="12"/>
  <c r="Y40" s="1"/>
  <c r="W41"/>
  <c r="Y41" s="1"/>
  <c r="W42"/>
  <c r="Y42" s="1"/>
  <c r="W43"/>
  <c r="Y43" s="1"/>
  <c r="W44"/>
  <c r="Y44" s="1"/>
  <c r="W45"/>
  <c r="Y45" s="1"/>
  <c r="W46"/>
  <c r="Y46" s="1"/>
  <c r="W47"/>
  <c r="Y47" s="1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6"/>
  <c r="W7"/>
  <c r="Y7" s="1"/>
  <c r="W8"/>
  <c r="Y8" s="1"/>
  <c r="W9"/>
  <c r="Y9" s="1"/>
  <c r="W10"/>
  <c r="Y10" s="1"/>
  <c r="W11"/>
  <c r="Y11" s="1"/>
  <c r="W12"/>
  <c r="Y12" s="1"/>
  <c r="W13"/>
  <c r="Y13" s="1"/>
  <c r="W14"/>
  <c r="Y14" s="1"/>
  <c r="W15"/>
  <c r="Y15" s="1"/>
  <c r="W16"/>
  <c r="Y16" s="1"/>
  <c r="W17"/>
  <c r="Y17" s="1"/>
  <c r="W18"/>
  <c r="Y18" s="1"/>
  <c r="W19"/>
  <c r="Y19" s="1"/>
  <c r="W20"/>
  <c r="Y20" s="1"/>
  <c r="W21"/>
  <c r="Y21" s="1"/>
  <c r="W22"/>
  <c r="Y22" s="1"/>
  <c r="W23"/>
  <c r="Y23" s="1"/>
  <c r="W24"/>
  <c r="Y24" s="1"/>
  <c r="W25"/>
  <c r="Y25" s="1"/>
  <c r="W26"/>
  <c r="Y26" s="1"/>
  <c r="W27"/>
  <c r="Y27" s="1"/>
  <c r="W28"/>
  <c r="Y28" s="1"/>
  <c r="W29"/>
  <c r="Y29" s="1"/>
  <c r="W30"/>
  <c r="Y30" s="1"/>
  <c r="W31"/>
  <c r="Y31" s="1"/>
  <c r="W32"/>
  <c r="Y32" s="1"/>
  <c r="W33"/>
  <c r="Y33" s="1"/>
  <c r="W34"/>
  <c r="Y34" s="1"/>
  <c r="W35"/>
  <c r="Y35" s="1"/>
  <c r="W36"/>
  <c r="Y36" s="1"/>
  <c r="W37"/>
  <c r="Y37" s="1"/>
  <c r="W38"/>
  <c r="Y38" s="1"/>
  <c r="W39"/>
  <c r="Y39" s="1"/>
  <c r="W6"/>
  <c r="Y6" s="1"/>
  <c r="Y7" i="11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"/>
  <c r="AA7" i="10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6"/>
  <c r="Y72" i="11" l="1"/>
  <c r="Y68"/>
  <c r="Y73"/>
  <c r="Y69"/>
  <c r="Y74"/>
  <c r="Y70"/>
  <c r="Y66"/>
  <c r="Y75"/>
  <c r="Y71"/>
  <c r="Y67"/>
  <c r="Y61" i="1"/>
  <c r="Y54"/>
  <c r="Y57"/>
  <c r="Y58"/>
  <c r="Y55"/>
  <c r="Y59"/>
  <c r="Y63"/>
  <c r="Y60"/>
  <c r="Y62"/>
  <c r="Y56"/>
  <c r="AA47" i="10" l="1"/>
  <c r="AA43"/>
  <c r="AA45"/>
  <c r="AA44"/>
  <c r="AA42"/>
  <c r="AA48"/>
  <c r="AA37"/>
  <c r="AA39"/>
  <c r="AA46"/>
  <c r="AA40"/>
  <c r="AA41"/>
  <c r="Y62" i="12"/>
  <c r="Y61"/>
  <c r="Y63"/>
  <c r="Y57"/>
  <c r="Y58"/>
  <c r="Y55"/>
  <c r="Y54"/>
  <c r="Y59"/>
  <c r="Y60"/>
  <c r="Y56"/>
</calcChain>
</file>

<file path=xl/sharedStrings.xml><?xml version="1.0" encoding="utf-8"?>
<sst xmlns="http://schemas.openxmlformats.org/spreadsheetml/2006/main" count="373" uniqueCount="226">
  <si>
    <t>Name</t>
  </si>
  <si>
    <t>Aaisha Zahir</t>
  </si>
  <si>
    <t>Aditi Singh</t>
  </si>
  <si>
    <t>Aditya Singh</t>
  </si>
  <si>
    <t>Aftab ahmad Khan</t>
  </si>
  <si>
    <t xml:space="preserve">Ajay Kumar </t>
  </si>
  <si>
    <t>Akanksha Prajapati</t>
  </si>
  <si>
    <t>Alok Kumar</t>
  </si>
  <si>
    <t>Ankit Yadav</t>
  </si>
  <si>
    <t>AnshuYadav</t>
  </si>
  <si>
    <t xml:space="preserve">Antra </t>
  </si>
  <si>
    <t>Anujkumar Baisoya</t>
  </si>
  <si>
    <t>Anupam Singh</t>
  </si>
  <si>
    <t xml:space="preserve">Arti Pal </t>
  </si>
  <si>
    <t>Ashad</t>
  </si>
  <si>
    <t>Bipin Singh</t>
  </si>
  <si>
    <t>Farhan Ahmad Khan</t>
  </si>
  <si>
    <t>Gaurav Roy</t>
  </si>
  <si>
    <t xml:space="preserve">Gourav Gupta </t>
  </si>
  <si>
    <t xml:space="preserve">Himanshu Gupta </t>
  </si>
  <si>
    <t>Kalpana Bhati</t>
  </si>
  <si>
    <t>Kriti Choudhary</t>
  </si>
  <si>
    <t xml:space="preserve">Kuldeep Sharma </t>
  </si>
  <si>
    <t>Mahafooj Alam</t>
  </si>
  <si>
    <t>Mansi Vasistha</t>
  </si>
  <si>
    <t>Mohd Ateek</t>
  </si>
  <si>
    <t>Mohd Junaid</t>
  </si>
  <si>
    <t>Nikhil</t>
  </si>
  <si>
    <t>Pradeep Kumar</t>
  </si>
  <si>
    <t>Radha Yadav</t>
  </si>
  <si>
    <t>Raghvendra Singh</t>
  </si>
  <si>
    <t xml:space="preserve">Rashid Khan </t>
  </si>
  <si>
    <t>Rashid Raza</t>
  </si>
  <si>
    <t>Renu</t>
  </si>
  <si>
    <t xml:space="preserve">Shameem Ahmad </t>
  </si>
  <si>
    <t>Utkarsh Garg</t>
  </si>
  <si>
    <t>Uttam Pandey</t>
  </si>
  <si>
    <t xml:space="preserve">Vaibhav Sharma </t>
  </si>
  <si>
    <t xml:space="preserve">Yogendra Sgh </t>
  </si>
  <si>
    <t xml:space="preserve">Zuber Khan </t>
  </si>
  <si>
    <t>Himanshu</t>
  </si>
  <si>
    <t>Aditya Narayan</t>
  </si>
  <si>
    <t>Alka Raghuwanshi</t>
  </si>
  <si>
    <t>Anupam Sharma</t>
  </si>
  <si>
    <t>Anushri Jana</t>
  </si>
  <si>
    <t>Ariba</t>
  </si>
  <si>
    <t>Aryaman</t>
  </si>
  <si>
    <t>Ashok Kumar</t>
  </si>
  <si>
    <t>Ashutosh</t>
  </si>
  <si>
    <t>Bhuwaneshwari</t>
  </si>
  <si>
    <t>Damini</t>
  </si>
  <si>
    <t>Deepak Kumar</t>
  </si>
  <si>
    <t>Devam Yadav</t>
  </si>
  <si>
    <t>Dhaban</t>
  </si>
  <si>
    <t>Deeksha</t>
  </si>
  <si>
    <t>Farooque khan</t>
  </si>
  <si>
    <t>Garima</t>
  </si>
  <si>
    <t>Hari kumar</t>
  </si>
  <si>
    <t>Hitesh bhati</t>
  </si>
  <si>
    <t>Hitesh kumar</t>
  </si>
  <si>
    <t>Iqbal Khan</t>
  </si>
  <si>
    <t>Ishita Ken</t>
  </si>
  <si>
    <t>Jainab Praveen</t>
  </si>
  <si>
    <t>Kanhaiya</t>
  </si>
  <si>
    <t>Kapil khari</t>
  </si>
  <si>
    <t>Mamta</t>
  </si>
  <si>
    <t>Manish Bhati</t>
  </si>
  <si>
    <t>Neha bhati</t>
  </si>
  <si>
    <t>Neha singh</t>
  </si>
  <si>
    <t>Nikita gupta</t>
  </si>
  <si>
    <t>Payal Sharma</t>
  </si>
  <si>
    <t>Pragati</t>
  </si>
  <si>
    <t>Pragati Tongar</t>
  </si>
  <si>
    <t>Praveen Kumar</t>
  </si>
  <si>
    <t>Pushpanjali</t>
  </si>
  <si>
    <t>Rakesh Yadav</t>
  </si>
  <si>
    <t>Ramit Sharma</t>
  </si>
  <si>
    <t>Rishabh</t>
  </si>
  <si>
    <t>Shri Krishan</t>
  </si>
  <si>
    <t>Shivani</t>
  </si>
  <si>
    <t>Sunil pandey</t>
  </si>
  <si>
    <t>Sunny Verma</t>
  </si>
  <si>
    <t>Tanu Sharma</t>
  </si>
  <si>
    <t>Vandana</t>
  </si>
  <si>
    <t>Yamini</t>
  </si>
  <si>
    <t>Kayachikitsa</t>
  </si>
  <si>
    <t>Panchkarma</t>
  </si>
  <si>
    <t>Shalya Tantra</t>
  </si>
  <si>
    <t>Shalakya Tantra</t>
  </si>
  <si>
    <t>Research &amp; Statistics</t>
  </si>
  <si>
    <t xml:space="preserve">Ajay </t>
  </si>
  <si>
    <t>Alka</t>
  </si>
  <si>
    <t>Anjali</t>
  </si>
  <si>
    <t>Arvind</t>
  </si>
  <si>
    <t>Atul</t>
  </si>
  <si>
    <t>Diksha</t>
  </si>
  <si>
    <t>Farukh</t>
  </si>
  <si>
    <t>Manoj Pal</t>
  </si>
  <si>
    <t>Monika</t>
  </si>
  <si>
    <t xml:space="preserve">Nishant Giri </t>
  </si>
  <si>
    <t>Nishant Singh</t>
  </si>
  <si>
    <t xml:space="preserve">Pradeep </t>
  </si>
  <si>
    <t xml:space="preserve">Pranav </t>
  </si>
  <si>
    <t>Rahat Chauhan</t>
  </si>
  <si>
    <t>Richa Soni</t>
  </si>
  <si>
    <t>Robin</t>
  </si>
  <si>
    <t>Sagar</t>
  </si>
  <si>
    <t xml:space="preserve">Shiva Sharma </t>
  </si>
  <si>
    <t xml:space="preserve">Shubham Tiwari </t>
  </si>
  <si>
    <t xml:space="preserve">Sonali </t>
  </si>
  <si>
    <t xml:space="preserve">Sonam </t>
  </si>
  <si>
    <t xml:space="preserve">Vindhya Singh </t>
  </si>
  <si>
    <t xml:space="preserve">Jyoti Pande </t>
  </si>
  <si>
    <t>Agad Tantra</t>
  </si>
  <si>
    <t>Swasthvrit</t>
  </si>
  <si>
    <t>PTSR</t>
  </si>
  <si>
    <t>Kaumarbhritya</t>
  </si>
  <si>
    <t>Charak (Uttrardha)</t>
  </si>
  <si>
    <t>% Att</t>
  </si>
  <si>
    <t>S.No</t>
  </si>
  <si>
    <t xml:space="preserve">Saurabh Kumar Verma </t>
  </si>
  <si>
    <t>Km Najma</t>
  </si>
  <si>
    <t>Himanshu Patwa</t>
  </si>
  <si>
    <t>Total (T+P)</t>
  </si>
  <si>
    <t>Total Attended</t>
  </si>
  <si>
    <t>4th YEAR ATTENDENCE RECORD</t>
  </si>
  <si>
    <t>3rd YEAR ATTENDENCE RECORD</t>
  </si>
  <si>
    <t>Akash</t>
  </si>
  <si>
    <t>Km Manju</t>
  </si>
  <si>
    <t>Khan Umme Salma</t>
  </si>
  <si>
    <t xml:space="preserve">Malik Shagupta </t>
  </si>
  <si>
    <t>Malik  Nausheen</t>
  </si>
  <si>
    <t>Mohammad Anas</t>
  </si>
  <si>
    <t>Prachi Sharma</t>
  </si>
  <si>
    <t>Shobhna Rathore</t>
  </si>
  <si>
    <t>Shubham Saini</t>
  </si>
  <si>
    <t>Jaishikha</t>
  </si>
  <si>
    <t>Km Shivani</t>
  </si>
  <si>
    <t>Nawazish Khan</t>
  </si>
  <si>
    <t>Mohd Amir</t>
  </si>
  <si>
    <t>Mohd Faizan Pasha</t>
  </si>
  <si>
    <t>Md Muzibur Reheman</t>
  </si>
  <si>
    <t>Minakshi</t>
  </si>
  <si>
    <t>Rashmi</t>
  </si>
  <si>
    <t>T</t>
  </si>
  <si>
    <t>A</t>
  </si>
  <si>
    <t>P</t>
  </si>
  <si>
    <t>Sl No</t>
  </si>
  <si>
    <t>Jyoti Kumar Kushwah</t>
  </si>
  <si>
    <t>Dharmendra</t>
  </si>
  <si>
    <t>Hariom</t>
  </si>
  <si>
    <t xml:space="preserve">Raman Kumar Basouya </t>
  </si>
  <si>
    <t>Kapil</t>
  </si>
  <si>
    <t>Punit Rawat</t>
  </si>
  <si>
    <t>Rahul Kumar</t>
  </si>
  <si>
    <t>Kanchan</t>
  </si>
  <si>
    <t>Gaurav Bhati</t>
  </si>
  <si>
    <t>Keshav Malik</t>
  </si>
  <si>
    <t>Priya Sharma Kaushik</t>
  </si>
  <si>
    <t>Priya Sharma Attri</t>
  </si>
  <si>
    <t>Km Priyanka</t>
  </si>
  <si>
    <t>Moh Aafak</t>
  </si>
  <si>
    <t>1st YEAR ATTENDENCE RECORD</t>
  </si>
  <si>
    <t xml:space="preserve">Priya Bansal </t>
  </si>
  <si>
    <t>Sagar Bhati</t>
  </si>
  <si>
    <t xml:space="preserve">Aman </t>
  </si>
  <si>
    <t xml:space="preserve">Anjali Nagar </t>
  </si>
  <si>
    <t xml:space="preserve">Ankur Rai </t>
  </si>
  <si>
    <t xml:space="preserve">Apurva </t>
  </si>
  <si>
    <t xml:space="preserve">Atul Kumar Pandey </t>
  </si>
  <si>
    <t>Banti Khan</t>
  </si>
  <si>
    <t xml:space="preserve">Bhoomika Singh </t>
  </si>
  <si>
    <t xml:space="preserve">Danish Saifi </t>
  </si>
  <si>
    <t xml:space="preserve">Fazila Irfan </t>
  </si>
  <si>
    <t>Irkan Khan</t>
  </si>
  <si>
    <t>Khushboo Yadav</t>
  </si>
  <si>
    <t xml:space="preserve">Meemanshi Yadav </t>
  </si>
  <si>
    <t xml:space="preserve">Mohd Zubair </t>
  </si>
  <si>
    <t xml:space="preserve">Muskan David </t>
  </si>
  <si>
    <t>Nidhi Sharma</t>
  </si>
  <si>
    <t>Nikita Tanwar</t>
  </si>
  <si>
    <t xml:space="preserve">Nishant Gautam </t>
  </si>
  <si>
    <t>Mayank Chauhan</t>
  </si>
  <si>
    <t>Shivam Kushwah</t>
  </si>
  <si>
    <t>Shivi Bhati</t>
  </si>
  <si>
    <t xml:space="preserve">Sonu Kumar </t>
  </si>
  <si>
    <t xml:space="preserve">Tarundeep Ganger </t>
  </si>
  <si>
    <t xml:space="preserve">Unnati Rathore </t>
  </si>
  <si>
    <t xml:space="preserve">Vishal Bhati </t>
  </si>
  <si>
    <t xml:space="preserve">Zaid Siddiqui </t>
  </si>
  <si>
    <t xml:space="preserve">Jigyasa Chauhan </t>
  </si>
  <si>
    <t>Gauhar Khan</t>
  </si>
  <si>
    <t>Padarth Vigyan</t>
  </si>
  <si>
    <t>Ashtanga Hridaya</t>
  </si>
  <si>
    <t>Anatomy (SR)</t>
  </si>
  <si>
    <t>Sanskrit</t>
  </si>
  <si>
    <t>Physiology (SK)</t>
  </si>
  <si>
    <t>Theory Lectures</t>
  </si>
  <si>
    <t>Practical Lectures</t>
  </si>
  <si>
    <t>Attended Lectures</t>
  </si>
  <si>
    <t>T :</t>
  </si>
  <si>
    <t>P :</t>
  </si>
  <si>
    <t>A :</t>
  </si>
  <si>
    <t>75% and Above :</t>
  </si>
  <si>
    <t>Shivam Gaur</t>
  </si>
  <si>
    <t>Shubham Gupta</t>
  </si>
  <si>
    <t>Sunil Kumar</t>
  </si>
  <si>
    <t>Upen Upadhyay</t>
  </si>
  <si>
    <t>Kuldeep Bhardwaj</t>
  </si>
  <si>
    <t xml:space="preserve">Shubham Kumar Singh </t>
  </si>
  <si>
    <t>11 to 20</t>
  </si>
  <si>
    <t>1 to 10</t>
  </si>
  <si>
    <t>71 to74</t>
  </si>
  <si>
    <t>61 to 70</t>
  </si>
  <si>
    <t>51 to 60</t>
  </si>
  <si>
    <t>41 to 50</t>
  </si>
  <si>
    <t>31 to 40</t>
  </si>
  <si>
    <t>21 to 30</t>
  </si>
  <si>
    <t>PIAMSR, RABUPURA-JHAJHAR ROAD, BULANDSHAHAR</t>
  </si>
  <si>
    <t>Total (T+P) up to 31Oct, 2021</t>
  </si>
  <si>
    <t>01/12/2020  To  31/12/2021</t>
  </si>
  <si>
    <t>01/09/2021  To  31/12/2021</t>
  </si>
  <si>
    <t>Shweta Saini</t>
  </si>
  <si>
    <t>Total Attended up to 30 NOV, 2021</t>
  </si>
  <si>
    <t>Total (T+P) up to 30 NOV, 2021</t>
  </si>
  <si>
    <t>01/03/2021  To  31/12/2021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</si>
</sst>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textRotation="255"/>
    </xf>
    <xf numFmtId="0" fontId="3" fillId="2" borderId="1" xfId="0" applyFont="1" applyFill="1" applyBorder="1"/>
    <xf numFmtId="0" fontId="3" fillId="3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/>
    <xf numFmtId="0" fontId="2" fillId="0" borderId="0" xfId="0" applyFont="1" applyBorder="1" applyAlignment="1"/>
    <xf numFmtId="0" fontId="2" fillId="0" borderId="8" xfId="0" applyFont="1" applyBorder="1" applyAlignment="1"/>
    <xf numFmtId="0" fontId="6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workbookViewId="0">
      <selection activeCell="D4" sqref="D4:D5"/>
    </sheetView>
  </sheetViews>
  <sheetFormatPr defaultRowHeight="15"/>
  <cols>
    <col min="1" max="1" width="4.7109375" style="1" bestFit="1" customWidth="1"/>
    <col min="2" max="2" width="22.140625" customWidth="1"/>
    <col min="3" max="3" width="10.28515625" customWidth="1"/>
    <col min="4" max="4" width="12.42578125" customWidth="1"/>
    <col min="5" max="12" width="3.140625" customWidth="1"/>
    <col min="13" max="15" width="3.140625" style="1" customWidth="1"/>
    <col min="16" max="16" width="3.140625" style="6" customWidth="1"/>
    <col min="17" max="23" width="3.140625" style="1" customWidth="1"/>
    <col min="24" max="24" width="3.140625" style="2" customWidth="1"/>
    <col min="25" max="25" width="10.42578125" bestFit="1" customWidth="1"/>
    <col min="26" max="26" width="9.140625" customWidth="1"/>
    <col min="27" max="27" width="5.7109375" customWidth="1"/>
  </cols>
  <sheetData>
    <row r="1" spans="1:27">
      <c r="A1" s="65" t="s">
        <v>218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45" t="s">
        <v>200</v>
      </c>
      <c r="Z1" s="46" t="s">
        <v>197</v>
      </c>
      <c r="AA1" s="47"/>
    </row>
    <row r="2" spans="1:27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45" t="s">
        <v>201</v>
      </c>
      <c r="Z2" s="46" t="s">
        <v>198</v>
      </c>
      <c r="AA2" s="47"/>
    </row>
    <row r="3" spans="1:27">
      <c r="A3" s="65" t="s">
        <v>225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45" t="s">
        <v>202</v>
      </c>
      <c r="Z3" s="46" t="s">
        <v>199</v>
      </c>
      <c r="AA3" s="47"/>
    </row>
    <row r="4" spans="1:27" s="2" customFormat="1" ht="29.25" customHeight="1">
      <c r="A4" s="68" t="s">
        <v>119</v>
      </c>
      <c r="B4" s="68" t="s">
        <v>0</v>
      </c>
      <c r="C4" s="60" t="s">
        <v>219</v>
      </c>
      <c r="D4" s="60" t="s">
        <v>223</v>
      </c>
      <c r="E4" s="62" t="s">
        <v>192</v>
      </c>
      <c r="F4" s="63"/>
      <c r="G4" s="63"/>
      <c r="H4" s="63"/>
      <c r="I4" s="62" t="s">
        <v>193</v>
      </c>
      <c r="J4" s="63"/>
      <c r="K4" s="63"/>
      <c r="L4" s="63"/>
      <c r="M4" s="62" t="s">
        <v>194</v>
      </c>
      <c r="N4" s="63"/>
      <c r="O4" s="63"/>
      <c r="P4" s="63"/>
      <c r="Q4" s="66" t="s">
        <v>195</v>
      </c>
      <c r="R4" s="67"/>
      <c r="S4" s="67"/>
      <c r="T4" s="67"/>
      <c r="U4" s="62" t="s">
        <v>196</v>
      </c>
      <c r="V4" s="63"/>
      <c r="W4" s="63"/>
      <c r="X4" s="63"/>
      <c r="Y4" s="60" t="s">
        <v>123</v>
      </c>
      <c r="Z4" s="60" t="s">
        <v>124</v>
      </c>
      <c r="AA4" s="59" t="s">
        <v>118</v>
      </c>
    </row>
    <row r="5" spans="1:27" s="1" customFormat="1" ht="17.25" customHeight="1">
      <c r="A5" s="69"/>
      <c r="B5" s="69"/>
      <c r="C5" s="61"/>
      <c r="D5" s="61"/>
      <c r="E5" s="7" t="s">
        <v>144</v>
      </c>
      <c r="F5" s="7" t="s">
        <v>145</v>
      </c>
      <c r="G5" s="7" t="s">
        <v>146</v>
      </c>
      <c r="H5" s="7" t="s">
        <v>145</v>
      </c>
      <c r="I5" s="7" t="s">
        <v>144</v>
      </c>
      <c r="J5" s="7" t="s">
        <v>145</v>
      </c>
      <c r="K5" s="7" t="s">
        <v>146</v>
      </c>
      <c r="L5" s="7" t="s">
        <v>145</v>
      </c>
      <c r="M5" s="7" t="s">
        <v>144</v>
      </c>
      <c r="N5" s="7" t="s">
        <v>145</v>
      </c>
      <c r="O5" s="7" t="s">
        <v>146</v>
      </c>
      <c r="P5" s="8" t="s">
        <v>145</v>
      </c>
      <c r="Q5" s="7" t="s">
        <v>144</v>
      </c>
      <c r="R5" s="7" t="s">
        <v>145</v>
      </c>
      <c r="S5" s="7" t="s">
        <v>146</v>
      </c>
      <c r="T5" s="7" t="s">
        <v>145</v>
      </c>
      <c r="U5" s="7" t="s">
        <v>144</v>
      </c>
      <c r="V5" s="7" t="s">
        <v>145</v>
      </c>
      <c r="W5" s="7" t="s">
        <v>146</v>
      </c>
      <c r="X5" s="9" t="s">
        <v>145</v>
      </c>
      <c r="Y5" s="61"/>
      <c r="Z5" s="61"/>
      <c r="AA5" s="59"/>
    </row>
    <row r="6" spans="1:27" ht="13.5" customHeight="1">
      <c r="A6" s="53">
        <v>1</v>
      </c>
      <c r="B6" s="54" t="s">
        <v>165</v>
      </c>
      <c r="C6" s="55">
        <v>942</v>
      </c>
      <c r="D6" s="55">
        <v>570</v>
      </c>
      <c r="E6" s="10">
        <v>20</v>
      </c>
      <c r="F6" s="35">
        <v>8</v>
      </c>
      <c r="G6" s="11"/>
      <c r="H6" s="49"/>
      <c r="I6" s="10">
        <v>21</v>
      </c>
      <c r="J6" s="35">
        <v>7</v>
      </c>
      <c r="K6" s="11"/>
      <c r="L6" s="49"/>
      <c r="M6" s="10">
        <v>21</v>
      </c>
      <c r="N6" s="16">
        <v>14</v>
      </c>
      <c r="O6" s="11">
        <v>10</v>
      </c>
      <c r="P6" s="14">
        <v>7</v>
      </c>
      <c r="Q6" s="10">
        <v>21</v>
      </c>
      <c r="R6" s="14">
        <v>11</v>
      </c>
      <c r="S6" s="11"/>
      <c r="T6" s="7"/>
      <c r="U6" s="10">
        <v>21</v>
      </c>
      <c r="V6" s="13">
        <v>12</v>
      </c>
      <c r="W6" s="12">
        <v>11</v>
      </c>
      <c r="X6" s="50">
        <v>7</v>
      </c>
      <c r="Y6" s="56">
        <f>C6+E6+G6+I6+K6+M6+O6+Q6+S6+U6+W6</f>
        <v>1067</v>
      </c>
      <c r="Z6" s="7">
        <f>D6+F6+H6+J6+L6+N6+P6+R6+T6+V6+X6</f>
        <v>636</v>
      </c>
      <c r="AA6" s="7">
        <f>ROUNDUP(Z6/Y6*100,0)</f>
        <v>60</v>
      </c>
    </row>
    <row r="7" spans="1:27" ht="13.5" customHeight="1">
      <c r="A7" s="53">
        <v>2</v>
      </c>
      <c r="B7" s="54" t="s">
        <v>166</v>
      </c>
      <c r="C7" s="55">
        <v>942</v>
      </c>
      <c r="D7" s="55">
        <v>834</v>
      </c>
      <c r="E7" s="10">
        <v>20</v>
      </c>
      <c r="F7" s="35">
        <v>14</v>
      </c>
      <c r="G7" s="11"/>
      <c r="H7" s="49"/>
      <c r="I7" s="10">
        <v>21</v>
      </c>
      <c r="J7" s="35">
        <v>13</v>
      </c>
      <c r="K7" s="11"/>
      <c r="L7" s="49"/>
      <c r="M7" s="10">
        <v>21</v>
      </c>
      <c r="N7" s="16">
        <v>14</v>
      </c>
      <c r="O7" s="11">
        <v>10</v>
      </c>
      <c r="P7" s="14">
        <v>7</v>
      </c>
      <c r="Q7" s="10">
        <v>21</v>
      </c>
      <c r="R7" s="14">
        <v>14</v>
      </c>
      <c r="S7" s="11"/>
      <c r="T7" s="7"/>
      <c r="U7" s="10">
        <v>21</v>
      </c>
      <c r="V7" s="13">
        <v>14</v>
      </c>
      <c r="W7" s="12">
        <v>11</v>
      </c>
      <c r="X7" s="51">
        <v>8</v>
      </c>
      <c r="Y7" s="56">
        <f t="shared" ref="Y7:Y35" si="0">C7+E7+G7+I7+K7+M7+O7+Q7+S7+U7+W7</f>
        <v>1067</v>
      </c>
      <c r="Z7" s="7">
        <f t="shared" ref="Z7:Z35" si="1">D7+F7+H7+J7+L7+N7+P7+R7+T7+V7+X7</f>
        <v>918</v>
      </c>
      <c r="AA7" s="7">
        <f t="shared" ref="AA7:AA35" si="2">ROUNDUP(Z7/Y7*100,0)</f>
        <v>87</v>
      </c>
    </row>
    <row r="8" spans="1:27" ht="13.5" customHeight="1">
      <c r="A8" s="53">
        <v>3</v>
      </c>
      <c r="B8" s="54" t="s">
        <v>167</v>
      </c>
      <c r="C8" s="55">
        <v>942</v>
      </c>
      <c r="D8" s="55">
        <v>632</v>
      </c>
      <c r="E8" s="10">
        <v>20</v>
      </c>
      <c r="F8" s="35">
        <v>7</v>
      </c>
      <c r="G8" s="11"/>
      <c r="H8" s="49"/>
      <c r="I8" s="10">
        <v>21</v>
      </c>
      <c r="J8" s="35">
        <v>10</v>
      </c>
      <c r="K8" s="11"/>
      <c r="L8" s="49"/>
      <c r="M8" s="10">
        <v>21</v>
      </c>
      <c r="N8" s="16">
        <v>11</v>
      </c>
      <c r="O8" s="11">
        <v>10</v>
      </c>
      <c r="P8" s="14">
        <v>3</v>
      </c>
      <c r="Q8" s="10">
        <v>21</v>
      </c>
      <c r="R8" s="14">
        <v>11</v>
      </c>
      <c r="S8" s="11"/>
      <c r="T8" s="7"/>
      <c r="U8" s="10">
        <v>21</v>
      </c>
      <c r="V8" s="13">
        <v>11</v>
      </c>
      <c r="W8" s="12">
        <v>11</v>
      </c>
      <c r="X8" s="51">
        <v>7</v>
      </c>
      <c r="Y8" s="56">
        <f t="shared" si="0"/>
        <v>1067</v>
      </c>
      <c r="Z8" s="7">
        <f t="shared" si="1"/>
        <v>692</v>
      </c>
      <c r="AA8" s="7">
        <f t="shared" si="2"/>
        <v>65</v>
      </c>
    </row>
    <row r="9" spans="1:27" ht="13.5" customHeight="1">
      <c r="A9" s="53">
        <v>4</v>
      </c>
      <c r="B9" s="54" t="s">
        <v>168</v>
      </c>
      <c r="C9" s="55">
        <v>942</v>
      </c>
      <c r="D9" s="55">
        <v>544</v>
      </c>
      <c r="E9" s="10">
        <v>20</v>
      </c>
      <c r="F9" s="35">
        <v>12</v>
      </c>
      <c r="G9" s="11"/>
      <c r="H9" s="49"/>
      <c r="I9" s="10">
        <v>21</v>
      </c>
      <c r="J9" s="35">
        <v>13</v>
      </c>
      <c r="K9" s="11"/>
      <c r="L9" s="49"/>
      <c r="M9" s="10">
        <v>21</v>
      </c>
      <c r="N9" s="16">
        <v>13</v>
      </c>
      <c r="O9" s="11">
        <v>10</v>
      </c>
      <c r="P9" s="14">
        <v>9</v>
      </c>
      <c r="Q9" s="10">
        <v>21</v>
      </c>
      <c r="R9" s="14">
        <v>11</v>
      </c>
      <c r="S9" s="11"/>
      <c r="T9" s="7"/>
      <c r="U9" s="10">
        <v>21</v>
      </c>
      <c r="V9" s="13">
        <v>13</v>
      </c>
      <c r="W9" s="12">
        <v>11</v>
      </c>
      <c r="X9" s="51">
        <v>4</v>
      </c>
      <c r="Y9" s="56">
        <f t="shared" si="0"/>
        <v>1067</v>
      </c>
      <c r="Z9" s="7">
        <f t="shared" si="1"/>
        <v>619</v>
      </c>
      <c r="AA9" s="7">
        <f t="shared" si="2"/>
        <v>59</v>
      </c>
    </row>
    <row r="10" spans="1:27" ht="13.5" customHeight="1">
      <c r="A10" s="53">
        <v>5</v>
      </c>
      <c r="B10" s="54" t="s">
        <v>169</v>
      </c>
      <c r="C10" s="55">
        <v>942</v>
      </c>
      <c r="D10" s="55">
        <v>790</v>
      </c>
      <c r="E10" s="10">
        <v>20</v>
      </c>
      <c r="F10" s="35">
        <v>6</v>
      </c>
      <c r="G10" s="11"/>
      <c r="H10" s="49"/>
      <c r="I10" s="10">
        <v>21</v>
      </c>
      <c r="J10" s="35">
        <v>6</v>
      </c>
      <c r="K10" s="11"/>
      <c r="L10" s="49"/>
      <c r="M10" s="10">
        <v>21</v>
      </c>
      <c r="N10" s="16">
        <v>6</v>
      </c>
      <c r="O10" s="11">
        <v>10</v>
      </c>
      <c r="P10" s="14">
        <v>4</v>
      </c>
      <c r="Q10" s="10">
        <v>21</v>
      </c>
      <c r="R10" s="14">
        <v>6</v>
      </c>
      <c r="S10" s="11"/>
      <c r="T10" s="7"/>
      <c r="U10" s="10">
        <v>21</v>
      </c>
      <c r="V10" s="13">
        <v>6</v>
      </c>
      <c r="W10" s="12">
        <v>11</v>
      </c>
      <c r="X10" s="51">
        <v>2</v>
      </c>
      <c r="Y10" s="56">
        <f t="shared" si="0"/>
        <v>1067</v>
      </c>
      <c r="Z10" s="7">
        <f t="shared" si="1"/>
        <v>826</v>
      </c>
      <c r="AA10" s="7">
        <f t="shared" si="2"/>
        <v>78</v>
      </c>
    </row>
    <row r="11" spans="1:27" ht="13.5" customHeight="1">
      <c r="A11" s="53">
        <v>6</v>
      </c>
      <c r="B11" s="54" t="s">
        <v>170</v>
      </c>
      <c r="C11" s="55">
        <v>942</v>
      </c>
      <c r="D11" s="55">
        <v>849</v>
      </c>
      <c r="E11" s="10">
        <v>20</v>
      </c>
      <c r="F11" s="35">
        <v>14</v>
      </c>
      <c r="G11" s="11"/>
      <c r="H11" s="49"/>
      <c r="I11" s="10">
        <v>21</v>
      </c>
      <c r="J11" s="35">
        <v>15</v>
      </c>
      <c r="K11" s="11"/>
      <c r="L11" s="49"/>
      <c r="M11" s="10">
        <v>21</v>
      </c>
      <c r="N11" s="16">
        <v>14</v>
      </c>
      <c r="O11" s="11">
        <v>10</v>
      </c>
      <c r="P11" s="14">
        <v>7</v>
      </c>
      <c r="Q11" s="10">
        <v>21</v>
      </c>
      <c r="R11" s="14">
        <v>13</v>
      </c>
      <c r="S11" s="11"/>
      <c r="T11" s="7"/>
      <c r="U11" s="10">
        <v>21</v>
      </c>
      <c r="V11" s="13">
        <v>14</v>
      </c>
      <c r="W11" s="12">
        <v>11</v>
      </c>
      <c r="X11" s="51">
        <v>7</v>
      </c>
      <c r="Y11" s="56">
        <f t="shared" si="0"/>
        <v>1067</v>
      </c>
      <c r="Z11" s="7">
        <f t="shared" si="1"/>
        <v>933</v>
      </c>
      <c r="AA11" s="7">
        <f t="shared" si="2"/>
        <v>88</v>
      </c>
    </row>
    <row r="12" spans="1:27" ht="13.5" customHeight="1">
      <c r="A12" s="53">
        <v>7</v>
      </c>
      <c r="B12" s="54" t="s">
        <v>171</v>
      </c>
      <c r="C12" s="55">
        <v>942</v>
      </c>
      <c r="D12" s="55">
        <v>712</v>
      </c>
      <c r="E12" s="10">
        <v>20</v>
      </c>
      <c r="F12" s="35">
        <v>9</v>
      </c>
      <c r="G12" s="11"/>
      <c r="H12" s="49"/>
      <c r="I12" s="10">
        <v>21</v>
      </c>
      <c r="J12" s="35">
        <v>9</v>
      </c>
      <c r="K12" s="11"/>
      <c r="L12" s="49"/>
      <c r="M12" s="10">
        <v>21</v>
      </c>
      <c r="N12" s="16">
        <v>9</v>
      </c>
      <c r="O12" s="11">
        <v>10</v>
      </c>
      <c r="P12" s="14">
        <v>6</v>
      </c>
      <c r="Q12" s="10">
        <v>21</v>
      </c>
      <c r="R12" s="14">
        <v>8</v>
      </c>
      <c r="S12" s="11"/>
      <c r="T12" s="7"/>
      <c r="U12" s="10">
        <v>21</v>
      </c>
      <c r="V12" s="13">
        <v>8</v>
      </c>
      <c r="W12" s="12">
        <v>11</v>
      </c>
      <c r="X12" s="51">
        <v>2</v>
      </c>
      <c r="Y12" s="56">
        <f t="shared" si="0"/>
        <v>1067</v>
      </c>
      <c r="Z12" s="7">
        <f t="shared" si="1"/>
        <v>763</v>
      </c>
      <c r="AA12" s="7">
        <f t="shared" si="2"/>
        <v>72</v>
      </c>
    </row>
    <row r="13" spans="1:27" ht="13.5" customHeight="1">
      <c r="A13" s="53">
        <v>8</v>
      </c>
      <c r="B13" s="54" t="s">
        <v>172</v>
      </c>
      <c r="C13" s="55">
        <v>942</v>
      </c>
      <c r="D13" s="55">
        <v>864</v>
      </c>
      <c r="E13" s="10">
        <v>20</v>
      </c>
      <c r="F13" s="35">
        <v>20</v>
      </c>
      <c r="G13" s="11"/>
      <c r="H13" s="49"/>
      <c r="I13" s="10">
        <v>21</v>
      </c>
      <c r="J13" s="35">
        <v>20</v>
      </c>
      <c r="K13" s="11"/>
      <c r="L13" s="49"/>
      <c r="M13" s="10">
        <v>21</v>
      </c>
      <c r="N13" s="16">
        <v>21</v>
      </c>
      <c r="O13" s="11">
        <v>10</v>
      </c>
      <c r="P13" s="14">
        <v>10</v>
      </c>
      <c r="Q13" s="10">
        <v>21</v>
      </c>
      <c r="R13" s="14">
        <v>18</v>
      </c>
      <c r="S13" s="11"/>
      <c r="T13" s="7"/>
      <c r="U13" s="10">
        <v>21</v>
      </c>
      <c r="V13" s="13">
        <v>20</v>
      </c>
      <c r="W13" s="12">
        <v>11</v>
      </c>
      <c r="X13" s="51">
        <v>10</v>
      </c>
      <c r="Y13" s="56">
        <f t="shared" si="0"/>
        <v>1067</v>
      </c>
      <c r="Z13" s="7">
        <f t="shared" si="1"/>
        <v>983</v>
      </c>
      <c r="AA13" s="7">
        <f t="shared" si="2"/>
        <v>93</v>
      </c>
    </row>
    <row r="14" spans="1:27" ht="13.5" customHeight="1">
      <c r="A14" s="53">
        <v>9</v>
      </c>
      <c r="B14" s="54" t="s">
        <v>173</v>
      </c>
      <c r="C14" s="55">
        <v>942</v>
      </c>
      <c r="D14" s="55">
        <v>761</v>
      </c>
      <c r="E14" s="10">
        <v>20</v>
      </c>
      <c r="F14" s="35">
        <v>12</v>
      </c>
      <c r="G14" s="11"/>
      <c r="H14" s="49"/>
      <c r="I14" s="10">
        <v>21</v>
      </c>
      <c r="J14" s="35">
        <v>12</v>
      </c>
      <c r="K14" s="11"/>
      <c r="L14" s="49"/>
      <c r="M14" s="10">
        <v>21</v>
      </c>
      <c r="N14" s="16">
        <v>13</v>
      </c>
      <c r="O14" s="11">
        <v>10</v>
      </c>
      <c r="P14" s="14">
        <v>7</v>
      </c>
      <c r="Q14" s="10">
        <v>21</v>
      </c>
      <c r="R14" s="14">
        <v>13</v>
      </c>
      <c r="S14" s="11"/>
      <c r="T14" s="7"/>
      <c r="U14" s="10">
        <v>21</v>
      </c>
      <c r="V14" s="13">
        <v>13</v>
      </c>
      <c r="W14" s="12">
        <v>11</v>
      </c>
      <c r="X14" s="51">
        <v>6</v>
      </c>
      <c r="Y14" s="56">
        <f t="shared" si="0"/>
        <v>1067</v>
      </c>
      <c r="Z14" s="7">
        <f t="shared" si="1"/>
        <v>837</v>
      </c>
      <c r="AA14" s="7">
        <f t="shared" si="2"/>
        <v>79</v>
      </c>
    </row>
    <row r="15" spans="1:27" ht="13.5" customHeight="1">
      <c r="A15" s="53">
        <v>10</v>
      </c>
      <c r="B15" s="54" t="s">
        <v>191</v>
      </c>
      <c r="C15" s="55">
        <v>942</v>
      </c>
      <c r="D15" s="55">
        <v>671</v>
      </c>
      <c r="E15" s="10">
        <v>20</v>
      </c>
      <c r="F15" s="35">
        <v>16</v>
      </c>
      <c r="G15" s="11"/>
      <c r="H15" s="49"/>
      <c r="I15" s="10">
        <v>21</v>
      </c>
      <c r="J15" s="35">
        <v>17</v>
      </c>
      <c r="K15" s="11"/>
      <c r="L15" s="49"/>
      <c r="M15" s="10">
        <v>21</v>
      </c>
      <c r="N15" s="16">
        <v>17</v>
      </c>
      <c r="O15" s="11">
        <v>10</v>
      </c>
      <c r="P15" s="14">
        <v>10</v>
      </c>
      <c r="Q15" s="10">
        <v>21</v>
      </c>
      <c r="R15" s="14">
        <v>17</v>
      </c>
      <c r="S15" s="11"/>
      <c r="T15" s="7"/>
      <c r="U15" s="10">
        <v>21</v>
      </c>
      <c r="V15" s="13">
        <v>18</v>
      </c>
      <c r="W15" s="12">
        <v>11</v>
      </c>
      <c r="X15" s="51">
        <v>6</v>
      </c>
      <c r="Y15" s="56">
        <f t="shared" si="0"/>
        <v>1067</v>
      </c>
      <c r="Z15" s="7">
        <f t="shared" si="1"/>
        <v>772</v>
      </c>
      <c r="AA15" s="7">
        <f t="shared" si="2"/>
        <v>73</v>
      </c>
    </row>
    <row r="16" spans="1:27" ht="13.5" customHeight="1">
      <c r="A16" s="53">
        <v>11</v>
      </c>
      <c r="B16" s="54" t="s">
        <v>174</v>
      </c>
      <c r="C16" s="55">
        <v>942</v>
      </c>
      <c r="D16" s="55">
        <v>895</v>
      </c>
      <c r="E16" s="10">
        <v>20</v>
      </c>
      <c r="F16" s="35">
        <v>20</v>
      </c>
      <c r="G16" s="11"/>
      <c r="H16" s="49"/>
      <c r="I16" s="10">
        <v>21</v>
      </c>
      <c r="J16" s="35">
        <v>21</v>
      </c>
      <c r="K16" s="11"/>
      <c r="L16" s="49"/>
      <c r="M16" s="10">
        <v>21</v>
      </c>
      <c r="N16" s="16">
        <v>21</v>
      </c>
      <c r="O16" s="11">
        <v>10</v>
      </c>
      <c r="P16" s="14">
        <v>10</v>
      </c>
      <c r="Q16" s="10">
        <v>21</v>
      </c>
      <c r="R16" s="14">
        <v>20</v>
      </c>
      <c r="S16" s="11"/>
      <c r="T16" s="7"/>
      <c r="U16" s="10">
        <v>21</v>
      </c>
      <c r="V16" s="13">
        <v>21</v>
      </c>
      <c r="W16" s="12">
        <v>11</v>
      </c>
      <c r="X16" s="51">
        <v>11</v>
      </c>
      <c r="Y16" s="56">
        <f t="shared" si="0"/>
        <v>1067</v>
      </c>
      <c r="Z16" s="7">
        <f t="shared" si="1"/>
        <v>1019</v>
      </c>
      <c r="AA16" s="7">
        <f t="shared" si="2"/>
        <v>96</v>
      </c>
    </row>
    <row r="17" spans="1:27" ht="13.5" customHeight="1">
      <c r="A17" s="53">
        <v>12</v>
      </c>
      <c r="B17" s="54" t="s">
        <v>190</v>
      </c>
      <c r="C17" s="55">
        <v>942</v>
      </c>
      <c r="D17" s="55">
        <v>647</v>
      </c>
      <c r="E17" s="10">
        <v>20</v>
      </c>
      <c r="F17" s="35">
        <v>14</v>
      </c>
      <c r="G17" s="11"/>
      <c r="H17" s="49"/>
      <c r="I17" s="10">
        <v>21</v>
      </c>
      <c r="J17" s="35">
        <v>14</v>
      </c>
      <c r="K17" s="11"/>
      <c r="L17" s="49"/>
      <c r="M17" s="10">
        <v>21</v>
      </c>
      <c r="N17" s="16">
        <v>14</v>
      </c>
      <c r="O17" s="11">
        <v>10</v>
      </c>
      <c r="P17" s="14">
        <v>8</v>
      </c>
      <c r="Q17" s="10">
        <v>21</v>
      </c>
      <c r="R17" s="14">
        <v>12</v>
      </c>
      <c r="S17" s="11"/>
      <c r="T17" s="7"/>
      <c r="U17" s="10">
        <v>21</v>
      </c>
      <c r="V17" s="13">
        <v>13</v>
      </c>
      <c r="W17" s="12">
        <v>11</v>
      </c>
      <c r="X17" s="51">
        <v>5</v>
      </c>
      <c r="Y17" s="56">
        <f t="shared" si="0"/>
        <v>1067</v>
      </c>
      <c r="Z17" s="7">
        <f t="shared" si="1"/>
        <v>727</v>
      </c>
      <c r="AA17" s="7">
        <f t="shared" si="2"/>
        <v>69</v>
      </c>
    </row>
    <row r="18" spans="1:27" ht="13.5" customHeight="1">
      <c r="A18" s="53">
        <v>13</v>
      </c>
      <c r="B18" s="54" t="s">
        <v>175</v>
      </c>
      <c r="C18" s="55">
        <v>942</v>
      </c>
      <c r="D18" s="55">
        <v>623</v>
      </c>
      <c r="E18" s="10">
        <v>20</v>
      </c>
      <c r="F18" s="35">
        <v>7</v>
      </c>
      <c r="G18" s="11"/>
      <c r="H18" s="49"/>
      <c r="I18" s="10">
        <v>21</v>
      </c>
      <c r="J18" s="35">
        <v>6</v>
      </c>
      <c r="K18" s="11"/>
      <c r="L18" s="49"/>
      <c r="M18" s="10">
        <v>21</v>
      </c>
      <c r="N18" s="16">
        <v>9</v>
      </c>
      <c r="O18" s="11">
        <v>10</v>
      </c>
      <c r="P18" s="14">
        <v>3</v>
      </c>
      <c r="Q18" s="10">
        <v>21</v>
      </c>
      <c r="R18" s="15">
        <v>6</v>
      </c>
      <c r="S18" s="11"/>
      <c r="T18" s="7"/>
      <c r="U18" s="10">
        <v>21</v>
      </c>
      <c r="V18" s="13">
        <v>6</v>
      </c>
      <c r="W18" s="12">
        <v>11</v>
      </c>
      <c r="X18" s="51">
        <v>4</v>
      </c>
      <c r="Y18" s="56">
        <f t="shared" si="0"/>
        <v>1067</v>
      </c>
      <c r="Z18" s="7">
        <f t="shared" si="1"/>
        <v>664</v>
      </c>
      <c r="AA18" s="7">
        <f t="shared" si="2"/>
        <v>63</v>
      </c>
    </row>
    <row r="19" spans="1:27" ht="13.5" customHeight="1">
      <c r="A19" s="53">
        <v>14</v>
      </c>
      <c r="B19" s="54" t="s">
        <v>182</v>
      </c>
      <c r="C19" s="55">
        <v>942</v>
      </c>
      <c r="D19" s="55">
        <v>628</v>
      </c>
      <c r="E19" s="10">
        <v>20</v>
      </c>
      <c r="F19" s="35">
        <v>3</v>
      </c>
      <c r="G19" s="11"/>
      <c r="H19" s="49"/>
      <c r="I19" s="10">
        <v>21</v>
      </c>
      <c r="J19" s="35">
        <v>3</v>
      </c>
      <c r="K19" s="11"/>
      <c r="L19" s="49"/>
      <c r="M19" s="10">
        <v>21</v>
      </c>
      <c r="N19" s="16">
        <v>7</v>
      </c>
      <c r="O19" s="11">
        <v>10</v>
      </c>
      <c r="P19" s="14">
        <v>5</v>
      </c>
      <c r="Q19" s="10">
        <v>21</v>
      </c>
      <c r="R19" s="14">
        <v>7</v>
      </c>
      <c r="S19" s="11"/>
      <c r="T19" s="7"/>
      <c r="U19" s="10">
        <v>21</v>
      </c>
      <c r="V19" s="13">
        <v>6</v>
      </c>
      <c r="W19" s="12">
        <v>11</v>
      </c>
      <c r="X19" s="51">
        <v>4</v>
      </c>
      <c r="Y19" s="56">
        <f t="shared" si="0"/>
        <v>1067</v>
      </c>
      <c r="Z19" s="7">
        <f t="shared" si="1"/>
        <v>663</v>
      </c>
      <c r="AA19" s="7">
        <f t="shared" si="2"/>
        <v>63</v>
      </c>
    </row>
    <row r="20" spans="1:27" ht="13.5" customHeight="1">
      <c r="A20" s="53">
        <v>15</v>
      </c>
      <c r="B20" s="54" t="s">
        <v>176</v>
      </c>
      <c r="C20" s="55">
        <v>942</v>
      </c>
      <c r="D20" s="55">
        <v>819</v>
      </c>
      <c r="E20" s="10">
        <v>20</v>
      </c>
      <c r="F20" s="35">
        <v>13</v>
      </c>
      <c r="G20" s="11"/>
      <c r="H20" s="49"/>
      <c r="I20" s="10">
        <v>21</v>
      </c>
      <c r="J20" s="35">
        <v>13</v>
      </c>
      <c r="K20" s="11"/>
      <c r="L20" s="49"/>
      <c r="M20" s="10">
        <v>21</v>
      </c>
      <c r="N20" s="16">
        <v>13</v>
      </c>
      <c r="O20" s="11">
        <v>10</v>
      </c>
      <c r="P20" s="14">
        <v>7</v>
      </c>
      <c r="Q20" s="10">
        <v>21</v>
      </c>
      <c r="R20" s="14">
        <v>13</v>
      </c>
      <c r="S20" s="11"/>
      <c r="T20" s="7"/>
      <c r="U20" s="10">
        <v>21</v>
      </c>
      <c r="V20" s="13">
        <v>13</v>
      </c>
      <c r="W20" s="12">
        <v>11</v>
      </c>
      <c r="X20" s="51">
        <v>6</v>
      </c>
      <c r="Y20" s="56">
        <f t="shared" si="0"/>
        <v>1067</v>
      </c>
      <c r="Z20" s="7">
        <f t="shared" si="1"/>
        <v>897</v>
      </c>
      <c r="AA20" s="7">
        <f t="shared" si="2"/>
        <v>85</v>
      </c>
    </row>
    <row r="21" spans="1:27" ht="13.5" customHeight="1">
      <c r="A21" s="53">
        <v>16</v>
      </c>
      <c r="B21" s="54" t="s">
        <v>177</v>
      </c>
      <c r="C21" s="55">
        <v>944</v>
      </c>
      <c r="D21" s="55">
        <v>656</v>
      </c>
      <c r="E21" s="10">
        <v>20</v>
      </c>
      <c r="F21" s="35">
        <v>16</v>
      </c>
      <c r="G21" s="11"/>
      <c r="H21" s="49"/>
      <c r="I21" s="10">
        <v>21</v>
      </c>
      <c r="J21" s="35">
        <v>18</v>
      </c>
      <c r="K21" s="11"/>
      <c r="L21" s="49"/>
      <c r="M21" s="10">
        <v>21</v>
      </c>
      <c r="N21" s="16">
        <v>16</v>
      </c>
      <c r="O21" s="11">
        <v>11</v>
      </c>
      <c r="P21" s="14">
        <v>9</v>
      </c>
      <c r="Q21" s="10">
        <v>21</v>
      </c>
      <c r="R21" s="14">
        <v>16</v>
      </c>
      <c r="S21" s="11"/>
      <c r="T21" s="7"/>
      <c r="U21" s="10">
        <v>21</v>
      </c>
      <c r="V21" s="13">
        <v>16</v>
      </c>
      <c r="W21" s="12">
        <v>10</v>
      </c>
      <c r="X21" s="51">
        <v>8</v>
      </c>
      <c r="Y21" s="56">
        <f t="shared" si="0"/>
        <v>1069</v>
      </c>
      <c r="Z21" s="7">
        <f t="shared" si="1"/>
        <v>755</v>
      </c>
      <c r="AA21" s="7">
        <f t="shared" si="2"/>
        <v>71</v>
      </c>
    </row>
    <row r="22" spans="1:27" ht="13.5" customHeight="1">
      <c r="A22" s="53">
        <v>17</v>
      </c>
      <c r="B22" s="54" t="s">
        <v>178</v>
      </c>
      <c r="C22" s="55">
        <v>944</v>
      </c>
      <c r="D22" s="55">
        <v>870</v>
      </c>
      <c r="E22" s="10">
        <v>20</v>
      </c>
      <c r="F22" s="35">
        <v>18</v>
      </c>
      <c r="G22" s="11"/>
      <c r="H22" s="49"/>
      <c r="I22" s="10">
        <v>21</v>
      </c>
      <c r="J22" s="35">
        <v>21</v>
      </c>
      <c r="K22" s="11"/>
      <c r="L22" s="49"/>
      <c r="M22" s="10">
        <v>21</v>
      </c>
      <c r="N22" s="16">
        <v>19</v>
      </c>
      <c r="O22" s="11">
        <v>11</v>
      </c>
      <c r="P22" s="14">
        <v>10</v>
      </c>
      <c r="Q22" s="10">
        <v>21</v>
      </c>
      <c r="R22" s="14">
        <v>20</v>
      </c>
      <c r="S22" s="11"/>
      <c r="T22" s="7"/>
      <c r="U22" s="10">
        <v>21</v>
      </c>
      <c r="V22" s="13">
        <v>20</v>
      </c>
      <c r="W22" s="12">
        <v>10</v>
      </c>
      <c r="X22" s="51">
        <v>10</v>
      </c>
      <c r="Y22" s="56">
        <f t="shared" si="0"/>
        <v>1069</v>
      </c>
      <c r="Z22" s="7">
        <f t="shared" si="1"/>
        <v>988</v>
      </c>
      <c r="AA22" s="7">
        <f t="shared" si="2"/>
        <v>93</v>
      </c>
    </row>
    <row r="23" spans="1:27" ht="13.5" customHeight="1">
      <c r="A23" s="53">
        <v>18</v>
      </c>
      <c r="B23" s="54" t="s">
        <v>179</v>
      </c>
      <c r="C23" s="55">
        <v>944</v>
      </c>
      <c r="D23" s="55">
        <v>524</v>
      </c>
      <c r="E23" s="10">
        <v>20</v>
      </c>
      <c r="F23" s="35">
        <v>11</v>
      </c>
      <c r="G23" s="11"/>
      <c r="H23" s="49"/>
      <c r="I23" s="10">
        <v>21</v>
      </c>
      <c r="J23" s="35">
        <v>10</v>
      </c>
      <c r="K23" s="11"/>
      <c r="L23" s="49"/>
      <c r="M23" s="10">
        <v>21</v>
      </c>
      <c r="N23" s="16">
        <v>10</v>
      </c>
      <c r="O23" s="11">
        <v>11</v>
      </c>
      <c r="P23" s="14">
        <v>7</v>
      </c>
      <c r="Q23" s="10">
        <v>21</v>
      </c>
      <c r="R23" s="14">
        <v>7</v>
      </c>
      <c r="S23" s="11"/>
      <c r="T23" s="7"/>
      <c r="U23" s="10">
        <v>21</v>
      </c>
      <c r="V23" s="13">
        <v>7</v>
      </c>
      <c r="W23" s="12">
        <v>10</v>
      </c>
      <c r="X23" s="51">
        <v>6</v>
      </c>
      <c r="Y23" s="56">
        <f t="shared" si="0"/>
        <v>1069</v>
      </c>
      <c r="Z23" s="7">
        <f t="shared" si="1"/>
        <v>582</v>
      </c>
      <c r="AA23" s="7">
        <f t="shared" si="2"/>
        <v>55</v>
      </c>
    </row>
    <row r="24" spans="1:27" ht="13.5" customHeight="1">
      <c r="A24" s="53">
        <v>19</v>
      </c>
      <c r="B24" s="54" t="s">
        <v>180</v>
      </c>
      <c r="C24" s="55">
        <v>944</v>
      </c>
      <c r="D24" s="55">
        <v>639</v>
      </c>
      <c r="E24" s="10">
        <v>20</v>
      </c>
      <c r="F24" s="35">
        <v>7</v>
      </c>
      <c r="G24" s="11"/>
      <c r="H24" s="49"/>
      <c r="I24" s="10">
        <v>21</v>
      </c>
      <c r="J24" s="35">
        <v>7</v>
      </c>
      <c r="K24" s="11"/>
      <c r="L24" s="49"/>
      <c r="M24" s="10">
        <v>21</v>
      </c>
      <c r="N24" s="16">
        <v>8</v>
      </c>
      <c r="O24" s="11">
        <v>11</v>
      </c>
      <c r="P24" s="14">
        <v>4</v>
      </c>
      <c r="Q24" s="10">
        <v>21</v>
      </c>
      <c r="R24" s="14">
        <v>6</v>
      </c>
      <c r="S24" s="11"/>
      <c r="T24" s="7"/>
      <c r="U24" s="10">
        <v>21</v>
      </c>
      <c r="V24" s="13">
        <v>6</v>
      </c>
      <c r="W24" s="12">
        <v>10</v>
      </c>
      <c r="X24" s="51">
        <v>2</v>
      </c>
      <c r="Y24" s="56">
        <f t="shared" si="0"/>
        <v>1069</v>
      </c>
      <c r="Z24" s="7">
        <f t="shared" si="1"/>
        <v>679</v>
      </c>
      <c r="AA24" s="7">
        <f t="shared" si="2"/>
        <v>64</v>
      </c>
    </row>
    <row r="25" spans="1:27" ht="13.5" customHeight="1">
      <c r="A25" s="53">
        <v>20</v>
      </c>
      <c r="B25" s="54" t="s">
        <v>181</v>
      </c>
      <c r="C25" s="55">
        <v>944</v>
      </c>
      <c r="D25" s="55">
        <v>693</v>
      </c>
      <c r="E25" s="10">
        <v>20</v>
      </c>
      <c r="F25" s="35">
        <v>7</v>
      </c>
      <c r="G25" s="11"/>
      <c r="H25" s="49"/>
      <c r="I25" s="10">
        <v>21</v>
      </c>
      <c r="J25" s="35">
        <v>8</v>
      </c>
      <c r="K25" s="11"/>
      <c r="L25" s="49"/>
      <c r="M25" s="10">
        <v>21</v>
      </c>
      <c r="N25" s="16">
        <v>7</v>
      </c>
      <c r="O25" s="11">
        <v>11</v>
      </c>
      <c r="P25" s="14">
        <v>4</v>
      </c>
      <c r="Q25" s="10">
        <v>21</v>
      </c>
      <c r="R25" s="14">
        <v>8</v>
      </c>
      <c r="S25" s="11"/>
      <c r="T25" s="7"/>
      <c r="U25" s="10">
        <v>21</v>
      </c>
      <c r="V25" s="13">
        <v>8</v>
      </c>
      <c r="W25" s="12">
        <v>10</v>
      </c>
      <c r="X25" s="51">
        <v>4</v>
      </c>
      <c r="Y25" s="56">
        <f t="shared" si="0"/>
        <v>1069</v>
      </c>
      <c r="Z25" s="7">
        <f t="shared" si="1"/>
        <v>739</v>
      </c>
      <c r="AA25" s="7">
        <f t="shared" si="2"/>
        <v>70</v>
      </c>
    </row>
    <row r="26" spans="1:27" ht="13.5" customHeight="1">
      <c r="A26" s="53">
        <v>21</v>
      </c>
      <c r="B26" s="54" t="s">
        <v>163</v>
      </c>
      <c r="C26" s="55">
        <v>944</v>
      </c>
      <c r="D26" s="55">
        <v>793</v>
      </c>
      <c r="E26" s="10">
        <v>20</v>
      </c>
      <c r="F26" s="35">
        <v>17</v>
      </c>
      <c r="G26" s="11"/>
      <c r="H26" s="49"/>
      <c r="I26" s="10">
        <v>21</v>
      </c>
      <c r="J26" s="35">
        <v>18</v>
      </c>
      <c r="K26" s="11"/>
      <c r="L26" s="49"/>
      <c r="M26" s="10">
        <v>21</v>
      </c>
      <c r="N26" s="16">
        <v>19</v>
      </c>
      <c r="O26" s="11">
        <v>11</v>
      </c>
      <c r="P26" s="14">
        <v>10</v>
      </c>
      <c r="Q26" s="10">
        <v>21</v>
      </c>
      <c r="R26" s="14">
        <v>18</v>
      </c>
      <c r="S26" s="11"/>
      <c r="T26" s="7"/>
      <c r="U26" s="10">
        <v>21</v>
      </c>
      <c r="V26" s="13">
        <v>18</v>
      </c>
      <c r="W26" s="12">
        <v>10</v>
      </c>
      <c r="X26" s="51">
        <v>9</v>
      </c>
      <c r="Y26" s="56">
        <f t="shared" si="0"/>
        <v>1069</v>
      </c>
      <c r="Z26" s="7">
        <f t="shared" si="1"/>
        <v>902</v>
      </c>
      <c r="AA26" s="7">
        <f t="shared" si="2"/>
        <v>85</v>
      </c>
    </row>
    <row r="27" spans="1:27" ht="13.5" customHeight="1">
      <c r="A27" s="53">
        <v>22</v>
      </c>
      <c r="B27" s="54" t="s">
        <v>164</v>
      </c>
      <c r="C27" s="55">
        <v>944</v>
      </c>
      <c r="D27" s="55">
        <v>549</v>
      </c>
      <c r="E27" s="10">
        <v>20</v>
      </c>
      <c r="F27" s="35">
        <v>9</v>
      </c>
      <c r="G27" s="11"/>
      <c r="H27" s="49"/>
      <c r="I27" s="10">
        <v>21</v>
      </c>
      <c r="J27" s="35">
        <v>9</v>
      </c>
      <c r="K27" s="11"/>
      <c r="L27" s="49"/>
      <c r="M27" s="10">
        <v>21</v>
      </c>
      <c r="N27" s="16">
        <v>9</v>
      </c>
      <c r="O27" s="11">
        <v>11</v>
      </c>
      <c r="P27" s="14">
        <v>4</v>
      </c>
      <c r="Q27" s="10">
        <v>21</v>
      </c>
      <c r="R27" s="14">
        <v>9</v>
      </c>
      <c r="S27" s="11"/>
      <c r="T27" s="7"/>
      <c r="U27" s="10">
        <v>21</v>
      </c>
      <c r="V27" s="13">
        <v>9</v>
      </c>
      <c r="W27" s="12">
        <v>10</v>
      </c>
      <c r="X27" s="51">
        <v>5</v>
      </c>
      <c r="Y27" s="56">
        <f t="shared" si="0"/>
        <v>1069</v>
      </c>
      <c r="Z27" s="7">
        <f t="shared" si="1"/>
        <v>603</v>
      </c>
      <c r="AA27" s="7">
        <f t="shared" si="2"/>
        <v>57</v>
      </c>
    </row>
    <row r="28" spans="1:27" ht="13.5" customHeight="1">
      <c r="A28" s="53">
        <v>23</v>
      </c>
      <c r="B28" s="54" t="s">
        <v>183</v>
      </c>
      <c r="C28" s="55">
        <v>944</v>
      </c>
      <c r="D28" s="55">
        <v>494</v>
      </c>
      <c r="E28" s="10">
        <v>20</v>
      </c>
      <c r="F28" s="35">
        <v>6</v>
      </c>
      <c r="G28" s="11"/>
      <c r="H28" s="49"/>
      <c r="I28" s="10">
        <v>21</v>
      </c>
      <c r="J28" s="35">
        <v>6</v>
      </c>
      <c r="K28" s="11"/>
      <c r="L28" s="49"/>
      <c r="M28" s="10">
        <v>21</v>
      </c>
      <c r="N28" s="16">
        <v>7</v>
      </c>
      <c r="O28" s="11">
        <v>11</v>
      </c>
      <c r="P28" s="14">
        <v>6</v>
      </c>
      <c r="Q28" s="10">
        <v>21</v>
      </c>
      <c r="R28" s="14">
        <v>7</v>
      </c>
      <c r="S28" s="11"/>
      <c r="T28" s="7"/>
      <c r="U28" s="10">
        <v>21</v>
      </c>
      <c r="V28" s="13">
        <v>6</v>
      </c>
      <c r="W28" s="12">
        <v>10</v>
      </c>
      <c r="X28" s="51">
        <v>1</v>
      </c>
      <c r="Y28" s="56">
        <f t="shared" si="0"/>
        <v>1069</v>
      </c>
      <c r="Z28" s="7">
        <f t="shared" si="1"/>
        <v>533</v>
      </c>
      <c r="AA28" s="7">
        <f t="shared" si="2"/>
        <v>50</v>
      </c>
    </row>
    <row r="29" spans="1:27" ht="13.5" customHeight="1">
      <c r="A29" s="53">
        <v>24</v>
      </c>
      <c r="B29" s="54" t="s">
        <v>184</v>
      </c>
      <c r="C29" s="55">
        <v>944</v>
      </c>
      <c r="D29" s="55">
        <v>795</v>
      </c>
      <c r="E29" s="10">
        <v>20</v>
      </c>
      <c r="F29" s="35">
        <v>17</v>
      </c>
      <c r="G29" s="11"/>
      <c r="H29" s="49"/>
      <c r="I29" s="10">
        <v>21</v>
      </c>
      <c r="J29" s="35">
        <v>19</v>
      </c>
      <c r="K29" s="11"/>
      <c r="L29" s="49"/>
      <c r="M29" s="10">
        <v>21</v>
      </c>
      <c r="N29" s="16">
        <v>18</v>
      </c>
      <c r="O29" s="11">
        <v>11</v>
      </c>
      <c r="P29" s="14">
        <v>10</v>
      </c>
      <c r="Q29" s="10">
        <v>21</v>
      </c>
      <c r="R29" s="14">
        <v>18</v>
      </c>
      <c r="S29" s="11"/>
      <c r="T29" s="7"/>
      <c r="U29" s="10">
        <v>21</v>
      </c>
      <c r="V29" s="13">
        <v>18</v>
      </c>
      <c r="W29" s="12">
        <v>10</v>
      </c>
      <c r="X29" s="51">
        <v>8</v>
      </c>
      <c r="Y29" s="56">
        <f t="shared" si="0"/>
        <v>1069</v>
      </c>
      <c r="Z29" s="7">
        <f t="shared" si="1"/>
        <v>903</v>
      </c>
      <c r="AA29" s="7">
        <f t="shared" si="2"/>
        <v>85</v>
      </c>
    </row>
    <row r="30" spans="1:27" ht="13.5" customHeight="1">
      <c r="A30" s="53">
        <v>25</v>
      </c>
      <c r="B30" s="54" t="s">
        <v>209</v>
      </c>
      <c r="C30" s="55">
        <v>944</v>
      </c>
      <c r="D30" s="55">
        <v>506</v>
      </c>
      <c r="E30" s="10">
        <v>20</v>
      </c>
      <c r="F30" s="35">
        <v>7</v>
      </c>
      <c r="G30" s="11"/>
      <c r="H30" s="49"/>
      <c r="I30" s="10">
        <v>21</v>
      </c>
      <c r="J30" s="35">
        <v>5</v>
      </c>
      <c r="K30" s="11"/>
      <c r="L30" s="49"/>
      <c r="M30" s="10">
        <v>21</v>
      </c>
      <c r="N30" s="16">
        <v>9</v>
      </c>
      <c r="O30" s="11">
        <v>11</v>
      </c>
      <c r="P30" s="14">
        <v>4</v>
      </c>
      <c r="Q30" s="10">
        <v>21</v>
      </c>
      <c r="R30" s="14">
        <v>7</v>
      </c>
      <c r="S30" s="11"/>
      <c r="T30" s="7"/>
      <c r="U30" s="10">
        <v>21</v>
      </c>
      <c r="V30" s="13">
        <v>5</v>
      </c>
      <c r="W30" s="12">
        <v>10</v>
      </c>
      <c r="X30" s="51">
        <v>4</v>
      </c>
      <c r="Y30" s="56">
        <f t="shared" si="0"/>
        <v>1069</v>
      </c>
      <c r="Z30" s="7">
        <f t="shared" si="1"/>
        <v>547</v>
      </c>
      <c r="AA30" s="7">
        <f t="shared" si="2"/>
        <v>52</v>
      </c>
    </row>
    <row r="31" spans="1:27" ht="13.5" customHeight="1">
      <c r="A31" s="53">
        <v>26</v>
      </c>
      <c r="B31" s="54" t="s">
        <v>185</v>
      </c>
      <c r="C31" s="55">
        <v>944</v>
      </c>
      <c r="D31" s="55">
        <v>633</v>
      </c>
      <c r="E31" s="10">
        <v>20</v>
      </c>
      <c r="F31" s="35">
        <v>18</v>
      </c>
      <c r="G31" s="11"/>
      <c r="H31" s="49"/>
      <c r="I31" s="10">
        <v>21</v>
      </c>
      <c r="J31" s="35">
        <v>19</v>
      </c>
      <c r="K31" s="11"/>
      <c r="L31" s="49"/>
      <c r="M31" s="10">
        <v>21</v>
      </c>
      <c r="N31" s="16">
        <v>20</v>
      </c>
      <c r="O31" s="11">
        <v>11</v>
      </c>
      <c r="P31" s="14">
        <v>11</v>
      </c>
      <c r="Q31" s="10">
        <v>21</v>
      </c>
      <c r="R31" s="14">
        <v>20</v>
      </c>
      <c r="S31" s="11"/>
      <c r="T31" s="7"/>
      <c r="U31" s="10">
        <v>21</v>
      </c>
      <c r="V31" s="13">
        <v>20</v>
      </c>
      <c r="W31" s="12">
        <v>10</v>
      </c>
      <c r="X31" s="51">
        <v>9</v>
      </c>
      <c r="Y31" s="56">
        <f t="shared" si="0"/>
        <v>1069</v>
      </c>
      <c r="Z31" s="7">
        <f t="shared" si="1"/>
        <v>750</v>
      </c>
      <c r="AA31" s="7">
        <f t="shared" si="2"/>
        <v>71</v>
      </c>
    </row>
    <row r="32" spans="1:27" ht="13.5" customHeight="1">
      <c r="A32" s="53">
        <v>27</v>
      </c>
      <c r="B32" s="54" t="s">
        <v>186</v>
      </c>
      <c r="C32" s="55">
        <v>944</v>
      </c>
      <c r="D32" s="55">
        <v>507</v>
      </c>
      <c r="E32" s="10">
        <v>20</v>
      </c>
      <c r="F32" s="35">
        <v>6</v>
      </c>
      <c r="G32" s="11"/>
      <c r="H32" s="49"/>
      <c r="I32" s="10">
        <v>21</v>
      </c>
      <c r="J32" s="35">
        <v>4</v>
      </c>
      <c r="K32" s="11"/>
      <c r="L32" s="49"/>
      <c r="M32" s="10">
        <v>21</v>
      </c>
      <c r="N32" s="16">
        <v>9</v>
      </c>
      <c r="O32" s="11">
        <v>11</v>
      </c>
      <c r="P32" s="14">
        <v>5</v>
      </c>
      <c r="Q32" s="10">
        <v>21</v>
      </c>
      <c r="R32" s="14">
        <v>7</v>
      </c>
      <c r="S32" s="11"/>
      <c r="T32" s="7"/>
      <c r="U32" s="10">
        <v>21</v>
      </c>
      <c r="V32" s="13">
        <v>6</v>
      </c>
      <c r="W32" s="12">
        <v>10</v>
      </c>
      <c r="X32" s="51">
        <v>6</v>
      </c>
      <c r="Y32" s="56">
        <f t="shared" si="0"/>
        <v>1069</v>
      </c>
      <c r="Z32" s="7">
        <f t="shared" si="1"/>
        <v>550</v>
      </c>
      <c r="AA32" s="7">
        <f t="shared" si="2"/>
        <v>52</v>
      </c>
    </row>
    <row r="33" spans="1:27" ht="13.5" customHeight="1">
      <c r="A33" s="53">
        <v>28</v>
      </c>
      <c r="B33" s="54" t="s">
        <v>187</v>
      </c>
      <c r="C33" s="55">
        <v>944</v>
      </c>
      <c r="D33" s="55">
        <v>774</v>
      </c>
      <c r="E33" s="10">
        <v>20</v>
      </c>
      <c r="F33" s="35">
        <v>17</v>
      </c>
      <c r="G33" s="11"/>
      <c r="H33" s="49"/>
      <c r="I33" s="10">
        <v>21</v>
      </c>
      <c r="J33" s="35">
        <v>19</v>
      </c>
      <c r="K33" s="11"/>
      <c r="L33" s="49"/>
      <c r="M33" s="10">
        <v>21</v>
      </c>
      <c r="N33" s="16">
        <v>18</v>
      </c>
      <c r="O33" s="11">
        <v>11</v>
      </c>
      <c r="P33" s="14">
        <v>10</v>
      </c>
      <c r="Q33" s="10">
        <v>21</v>
      </c>
      <c r="R33" s="14">
        <v>18</v>
      </c>
      <c r="S33" s="11"/>
      <c r="T33" s="7"/>
      <c r="U33" s="10">
        <v>21</v>
      </c>
      <c r="V33" s="13">
        <v>18</v>
      </c>
      <c r="W33" s="12">
        <v>10</v>
      </c>
      <c r="X33" s="51">
        <v>8</v>
      </c>
      <c r="Y33" s="56">
        <f t="shared" si="0"/>
        <v>1069</v>
      </c>
      <c r="Z33" s="7">
        <f t="shared" si="1"/>
        <v>882</v>
      </c>
      <c r="AA33" s="7">
        <f t="shared" si="2"/>
        <v>83</v>
      </c>
    </row>
    <row r="34" spans="1:27" ht="13.5" customHeight="1">
      <c r="A34" s="53">
        <v>29</v>
      </c>
      <c r="B34" s="54" t="s">
        <v>188</v>
      </c>
      <c r="C34" s="55">
        <v>944</v>
      </c>
      <c r="D34" s="55">
        <v>713</v>
      </c>
      <c r="E34" s="10">
        <v>20</v>
      </c>
      <c r="F34" s="35">
        <v>12</v>
      </c>
      <c r="G34" s="11"/>
      <c r="H34" s="49"/>
      <c r="I34" s="10">
        <v>21</v>
      </c>
      <c r="J34" s="35">
        <v>14</v>
      </c>
      <c r="K34" s="11"/>
      <c r="L34" s="49"/>
      <c r="M34" s="10">
        <v>21</v>
      </c>
      <c r="N34" s="16">
        <v>14</v>
      </c>
      <c r="O34" s="11">
        <v>11</v>
      </c>
      <c r="P34" s="14">
        <v>7</v>
      </c>
      <c r="Q34" s="10">
        <v>21</v>
      </c>
      <c r="R34" s="14">
        <v>14</v>
      </c>
      <c r="S34" s="11"/>
      <c r="T34" s="7"/>
      <c r="U34" s="10">
        <v>21</v>
      </c>
      <c r="V34" s="13">
        <v>14</v>
      </c>
      <c r="W34" s="12">
        <v>10</v>
      </c>
      <c r="X34" s="51">
        <v>7</v>
      </c>
      <c r="Y34" s="56">
        <f t="shared" si="0"/>
        <v>1069</v>
      </c>
      <c r="Z34" s="7">
        <f t="shared" si="1"/>
        <v>795</v>
      </c>
      <c r="AA34" s="7">
        <f t="shared" si="2"/>
        <v>75</v>
      </c>
    </row>
    <row r="35" spans="1:27" ht="13.5" customHeight="1" thickBot="1">
      <c r="A35" s="53">
        <v>30</v>
      </c>
      <c r="B35" s="54" t="s">
        <v>189</v>
      </c>
      <c r="C35" s="55">
        <v>944</v>
      </c>
      <c r="D35" s="55">
        <v>481</v>
      </c>
      <c r="E35" s="10">
        <v>20</v>
      </c>
      <c r="F35" s="35">
        <v>8</v>
      </c>
      <c r="G35" s="11"/>
      <c r="H35" s="49"/>
      <c r="I35" s="10">
        <v>21</v>
      </c>
      <c r="J35" s="35">
        <v>5</v>
      </c>
      <c r="K35" s="11"/>
      <c r="L35" s="49"/>
      <c r="M35" s="10">
        <v>21</v>
      </c>
      <c r="N35" s="16">
        <v>10</v>
      </c>
      <c r="O35" s="11">
        <v>11</v>
      </c>
      <c r="P35" s="14">
        <v>4</v>
      </c>
      <c r="Q35" s="10">
        <v>21</v>
      </c>
      <c r="R35" s="14">
        <v>9</v>
      </c>
      <c r="S35" s="11"/>
      <c r="T35" s="7"/>
      <c r="U35" s="10">
        <v>21</v>
      </c>
      <c r="V35" s="13">
        <v>6</v>
      </c>
      <c r="W35" s="12">
        <v>10</v>
      </c>
      <c r="X35" s="52">
        <v>7</v>
      </c>
      <c r="Y35" s="56">
        <f t="shared" si="0"/>
        <v>1069</v>
      </c>
      <c r="Z35" s="7">
        <f t="shared" si="1"/>
        <v>530</v>
      </c>
      <c r="AA35" s="7">
        <f t="shared" si="2"/>
        <v>50</v>
      </c>
    </row>
    <row r="36" spans="1:27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0"/>
      <c r="N36" s="30"/>
      <c r="O36" s="30"/>
      <c r="P36" s="42"/>
      <c r="Q36" s="30"/>
      <c r="R36" s="30"/>
      <c r="S36" s="30"/>
      <c r="T36" s="30"/>
      <c r="U36" s="30"/>
      <c r="V36" s="30"/>
      <c r="W36" s="30"/>
      <c r="X36" s="57"/>
      <c r="Y36" s="31"/>
      <c r="Z36" s="31"/>
      <c r="AA36" s="31"/>
    </row>
    <row r="37" spans="1:27" hidden="1">
      <c r="A37" s="32"/>
      <c r="B37" s="33"/>
      <c r="C37" s="33"/>
      <c r="D37" s="33"/>
      <c r="E37" s="31"/>
      <c r="F37" s="31"/>
      <c r="G37" s="31"/>
      <c r="H37" s="31"/>
      <c r="I37" s="31"/>
      <c r="J37" s="31"/>
      <c r="K37" s="31"/>
      <c r="L37" s="31"/>
      <c r="M37" s="30"/>
      <c r="N37" s="30"/>
      <c r="O37" s="30"/>
      <c r="P37" s="42"/>
      <c r="Q37" s="30"/>
      <c r="R37" s="30"/>
      <c r="S37" s="30"/>
      <c r="T37" s="30"/>
      <c r="U37" s="30"/>
      <c r="V37" s="30"/>
      <c r="W37" s="30"/>
      <c r="X37" s="64" t="s">
        <v>203</v>
      </c>
      <c r="Y37" s="64"/>
      <c r="Z37" s="64"/>
      <c r="AA37" s="21">
        <f>COUNTIF(AA6:AA35,"&gt;74")</f>
        <v>12</v>
      </c>
    </row>
    <row r="38" spans="1:27" hidden="1">
      <c r="A38" s="32"/>
      <c r="B38" s="33"/>
      <c r="C38" s="33"/>
      <c r="D38" s="33"/>
      <c r="E38" s="31"/>
      <c r="F38" s="31"/>
      <c r="G38" s="31"/>
      <c r="H38" s="31"/>
      <c r="I38" s="31"/>
      <c r="J38" s="31"/>
      <c r="K38" s="31"/>
      <c r="L38" s="31"/>
      <c r="M38" s="30"/>
      <c r="N38" s="30"/>
      <c r="O38" s="30"/>
      <c r="P38" s="42"/>
      <c r="Q38" s="30"/>
      <c r="R38" s="30"/>
      <c r="S38" s="30"/>
      <c r="T38" s="30"/>
      <c r="U38" s="30"/>
      <c r="V38" s="30"/>
      <c r="W38" s="30"/>
      <c r="X38" s="57"/>
      <c r="Y38" s="31"/>
      <c r="Z38" s="31"/>
      <c r="AA38" s="31"/>
    </row>
    <row r="39" spans="1:27">
      <c r="A39" s="32"/>
      <c r="B39" s="33"/>
      <c r="C39" s="33"/>
      <c r="D39" s="33"/>
      <c r="E39" s="31"/>
      <c r="F39" s="31"/>
      <c r="G39" s="31"/>
      <c r="H39" s="31"/>
      <c r="I39" s="31"/>
      <c r="J39" s="31"/>
      <c r="K39" s="31"/>
      <c r="L39" s="31"/>
      <c r="M39" s="30"/>
      <c r="N39" s="30"/>
      <c r="O39" s="30"/>
      <c r="P39" s="42"/>
      <c r="Q39" s="30"/>
      <c r="R39" s="30"/>
      <c r="S39" s="30"/>
      <c r="T39" s="30"/>
      <c r="U39" s="30"/>
      <c r="V39" s="30"/>
      <c r="W39" s="30"/>
      <c r="X39" s="64" t="s">
        <v>203</v>
      </c>
      <c r="Y39" s="64"/>
      <c r="Z39" s="64"/>
      <c r="AA39" s="21">
        <f>COUNTIF(AA6:AA35,"&gt;74")</f>
        <v>12</v>
      </c>
    </row>
    <row r="40" spans="1:27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0"/>
      <c r="N40" s="30"/>
      <c r="O40" s="30"/>
      <c r="P40" s="42"/>
      <c r="Q40" s="30"/>
      <c r="R40" s="30"/>
      <c r="S40" s="30"/>
      <c r="T40" s="30"/>
      <c r="U40" s="30"/>
      <c r="V40" s="30"/>
      <c r="W40" s="30"/>
      <c r="X40" s="64" t="s">
        <v>212</v>
      </c>
      <c r="Y40" s="64"/>
      <c r="Z40" s="64"/>
      <c r="AA40" s="21">
        <f>COUNTIFS(AA6:AA35,"&gt;70",AA6:AA35,"&lt;75")</f>
        <v>4</v>
      </c>
    </row>
    <row r="41" spans="1:27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0"/>
      <c r="N41" s="30"/>
      <c r="O41" s="30"/>
      <c r="P41" s="42"/>
      <c r="Q41" s="30"/>
      <c r="R41" s="30"/>
      <c r="S41" s="30"/>
      <c r="T41" s="30"/>
      <c r="U41" s="30"/>
      <c r="V41" s="30"/>
      <c r="W41" s="30"/>
      <c r="X41" s="64" t="s">
        <v>213</v>
      </c>
      <c r="Y41" s="64"/>
      <c r="Z41" s="64"/>
      <c r="AA41" s="21">
        <f>COUNTIFS(AA6:AA35,"&gt;60",AA6:AA35,"&lt;71")</f>
        <v>6</v>
      </c>
    </row>
    <row r="42" spans="1:27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0"/>
      <c r="N42" s="30"/>
      <c r="O42" s="30"/>
      <c r="P42" s="42"/>
      <c r="Q42" s="30"/>
      <c r="R42" s="30"/>
      <c r="S42" s="30"/>
      <c r="T42" s="30"/>
      <c r="U42" s="30"/>
      <c r="V42" s="30"/>
      <c r="W42" s="30"/>
      <c r="X42" s="58"/>
      <c r="Y42" s="32"/>
      <c r="Z42" s="32" t="s">
        <v>214</v>
      </c>
      <c r="AA42" s="21">
        <f>COUNTIFS(AA6:AA35,"&gt;50",AA6:AA35,"&lt;61")</f>
        <v>6</v>
      </c>
    </row>
    <row r="43" spans="1:27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0"/>
      <c r="N43" s="30"/>
      <c r="O43" s="30"/>
      <c r="P43" s="42"/>
      <c r="Q43" s="30"/>
      <c r="R43" s="30"/>
      <c r="S43" s="30"/>
      <c r="T43" s="30"/>
      <c r="U43" s="30"/>
      <c r="V43" s="30"/>
      <c r="W43" s="30"/>
      <c r="X43" s="58"/>
      <c r="Y43" s="32"/>
      <c r="Z43" s="32" t="s">
        <v>215</v>
      </c>
      <c r="AA43" s="21">
        <f>COUNTIFS(AA6:AA35,"&gt;40",AA6:AA35,"&lt;51")</f>
        <v>2</v>
      </c>
    </row>
    <row r="44" spans="1:27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0"/>
      <c r="N44" s="30"/>
      <c r="O44" s="30"/>
      <c r="P44" s="42"/>
      <c r="Q44" s="30"/>
      <c r="R44" s="30"/>
      <c r="S44" s="30"/>
      <c r="T44" s="30"/>
      <c r="U44" s="30"/>
      <c r="V44" s="30"/>
      <c r="W44" s="30"/>
      <c r="X44" s="58"/>
      <c r="Y44" s="32"/>
      <c r="Z44" s="32" t="s">
        <v>216</v>
      </c>
      <c r="AA44" s="21">
        <f>COUNTIFS(AA6:AA35,"&gt;30",AA6:AA35,"&lt;41")</f>
        <v>0</v>
      </c>
    </row>
    <row r="45" spans="1:27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0"/>
      <c r="N45" s="30"/>
      <c r="O45" s="30"/>
      <c r="P45" s="42"/>
      <c r="Q45" s="30"/>
      <c r="R45" s="30"/>
      <c r="S45" s="30"/>
      <c r="T45" s="30"/>
      <c r="U45" s="30"/>
      <c r="V45" s="30"/>
      <c r="W45" s="30"/>
      <c r="X45" s="58"/>
      <c r="Y45" s="32"/>
      <c r="Z45" s="32" t="s">
        <v>217</v>
      </c>
      <c r="AA45" s="21">
        <f>COUNTIFS(AA6:AA35,"&gt;20",AA6:AA35,"&lt;31")</f>
        <v>0</v>
      </c>
    </row>
    <row r="46" spans="1:27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0"/>
      <c r="N46" s="30"/>
      <c r="O46" s="30"/>
      <c r="P46" s="42"/>
      <c r="Q46" s="30"/>
      <c r="R46" s="30"/>
      <c r="S46" s="30"/>
      <c r="T46" s="30"/>
      <c r="U46" s="30"/>
      <c r="V46" s="30"/>
      <c r="W46" s="30"/>
      <c r="X46" s="58"/>
      <c r="Y46" s="32"/>
      <c r="Z46" s="32" t="s">
        <v>210</v>
      </c>
      <c r="AA46" s="21">
        <f>COUNTIFS(AA6:AA35,"&gt;10",AA6:AA35,"&lt;21")</f>
        <v>0</v>
      </c>
    </row>
    <row r="47" spans="1:27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0"/>
      <c r="N47" s="30"/>
      <c r="O47" s="30"/>
      <c r="P47" s="42"/>
      <c r="Q47" s="30"/>
      <c r="R47" s="30"/>
      <c r="S47" s="30"/>
      <c r="T47" s="30"/>
      <c r="U47" s="30"/>
      <c r="V47" s="30"/>
      <c r="W47" s="30"/>
      <c r="X47" s="58"/>
      <c r="Y47" s="32"/>
      <c r="Z47" s="32" t="s">
        <v>211</v>
      </c>
      <c r="AA47" s="21">
        <f>COUNTIFS(AA6:AA35,"&gt;0",AA6:AA35,"&lt;11")</f>
        <v>0</v>
      </c>
    </row>
    <row r="48" spans="1:27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0"/>
      <c r="N48" s="30"/>
      <c r="O48" s="30"/>
      <c r="P48" s="42"/>
      <c r="Q48" s="30"/>
      <c r="R48" s="30"/>
      <c r="S48" s="30"/>
      <c r="T48" s="30"/>
      <c r="U48" s="30"/>
      <c r="V48" s="30"/>
      <c r="W48" s="30"/>
      <c r="X48" s="58"/>
      <c r="Y48" s="32"/>
      <c r="Z48" s="32">
        <v>0</v>
      </c>
      <c r="AA48" s="21">
        <f>COUNTIF(AA6:AA35,"&lt;1")</f>
        <v>0</v>
      </c>
    </row>
  </sheetData>
  <sortState ref="B7:Y36">
    <sortCondition ref="B7"/>
  </sortState>
  <mergeCells count="19">
    <mergeCell ref="X39:Z39"/>
    <mergeCell ref="X40:Z40"/>
    <mergeCell ref="X41:Z41"/>
    <mergeCell ref="A1:X1"/>
    <mergeCell ref="A2:X2"/>
    <mergeCell ref="A3:X3"/>
    <mergeCell ref="X37:Z37"/>
    <mergeCell ref="Q4:T4"/>
    <mergeCell ref="U4:X4"/>
    <mergeCell ref="A4:A5"/>
    <mergeCell ref="B4:B5"/>
    <mergeCell ref="Y4:Y5"/>
    <mergeCell ref="Z4:Z5"/>
    <mergeCell ref="M4:P4"/>
    <mergeCell ref="AA4:AA5"/>
    <mergeCell ref="C4:C5"/>
    <mergeCell ref="D4:D5"/>
    <mergeCell ref="I4:L4"/>
    <mergeCell ref="E4:H4"/>
  </mergeCells>
  <pageMargins left="0.26" right="0.24" top="0.27" bottom="0.18" header="0.23" footer="0.16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tabSelected="1" view="pageBreakPreview" zoomScale="60" workbookViewId="0">
      <selection activeCell="D4" sqref="D4:D5"/>
    </sheetView>
  </sheetViews>
  <sheetFormatPr defaultColWidth="9.140625" defaultRowHeight="12"/>
  <cols>
    <col min="1" max="1" width="4.85546875" style="5" bestFit="1" customWidth="1"/>
    <col min="2" max="2" width="21.85546875" style="3" customWidth="1"/>
    <col min="3" max="3" width="12" style="3" customWidth="1"/>
    <col min="4" max="4" width="12.7109375" style="3" customWidth="1"/>
    <col min="5" max="5" width="3" style="3" customWidth="1"/>
    <col min="6" max="20" width="3" style="5" customWidth="1"/>
    <col min="21" max="21" width="4.85546875" style="5" customWidth="1"/>
    <col min="22" max="22" width="5" style="5" customWidth="1"/>
    <col min="23" max="23" width="7.28515625" style="3" bestFit="1" customWidth="1"/>
    <col min="24" max="24" width="8.28515625" style="3" customWidth="1"/>
    <col min="25" max="25" width="6.140625" style="3" bestFit="1" customWidth="1"/>
    <col min="26" max="16384" width="9.140625" style="3"/>
  </cols>
  <sheetData>
    <row r="1" spans="1:25" ht="10.5" customHeight="1">
      <c r="A1" s="65" t="s">
        <v>218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45" t="s">
        <v>200</v>
      </c>
      <c r="X1" s="46" t="s">
        <v>197</v>
      </c>
      <c r="Y1" s="47"/>
    </row>
    <row r="2" spans="1:25" ht="10.5" customHeight="1">
      <c r="A2" s="65" t="s">
        <v>126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45" t="s">
        <v>201</v>
      </c>
      <c r="X2" s="46" t="s">
        <v>198</v>
      </c>
      <c r="Y2" s="47"/>
    </row>
    <row r="3" spans="1:25" ht="10.5" customHeight="1">
      <c r="A3" s="65" t="s">
        <v>221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45" t="s">
        <v>202</v>
      </c>
      <c r="X3" s="46" t="s">
        <v>199</v>
      </c>
      <c r="Y3" s="48"/>
    </row>
    <row r="4" spans="1:25" s="4" customFormat="1" ht="29.25" customHeight="1">
      <c r="A4" s="70" t="s">
        <v>147</v>
      </c>
      <c r="B4" s="59" t="s">
        <v>0</v>
      </c>
      <c r="C4" s="60" t="s">
        <v>224</v>
      </c>
      <c r="D4" s="60" t="s">
        <v>223</v>
      </c>
      <c r="E4" s="66" t="s">
        <v>113</v>
      </c>
      <c r="F4" s="67"/>
      <c r="G4" s="67"/>
      <c r="H4" s="67"/>
      <c r="I4" s="66" t="s">
        <v>114</v>
      </c>
      <c r="J4" s="67"/>
      <c r="K4" s="67"/>
      <c r="L4" s="67"/>
      <c r="M4" s="66" t="s">
        <v>115</v>
      </c>
      <c r="N4" s="67"/>
      <c r="O4" s="67"/>
      <c r="P4" s="67"/>
      <c r="Q4" s="66" t="s">
        <v>116</v>
      </c>
      <c r="R4" s="67"/>
      <c r="S4" s="67"/>
      <c r="T4" s="67"/>
      <c r="U4" s="71" t="s">
        <v>117</v>
      </c>
      <c r="V4" s="72"/>
      <c r="W4" s="70" t="s">
        <v>123</v>
      </c>
      <c r="X4" s="70" t="s">
        <v>124</v>
      </c>
      <c r="Y4" s="59" t="s">
        <v>118</v>
      </c>
    </row>
    <row r="5" spans="1:25" s="5" customFormat="1" ht="15.75" customHeight="1">
      <c r="A5" s="70"/>
      <c r="B5" s="59"/>
      <c r="C5" s="61"/>
      <c r="D5" s="61"/>
      <c r="E5" s="7" t="s">
        <v>144</v>
      </c>
      <c r="F5" s="16" t="s">
        <v>145</v>
      </c>
      <c r="G5" s="16" t="s">
        <v>146</v>
      </c>
      <c r="H5" s="16" t="s">
        <v>145</v>
      </c>
      <c r="I5" s="16" t="s">
        <v>144</v>
      </c>
      <c r="J5" s="16" t="s">
        <v>145</v>
      </c>
      <c r="K5" s="16" t="s">
        <v>146</v>
      </c>
      <c r="L5" s="16" t="s">
        <v>145</v>
      </c>
      <c r="M5" s="16" t="s">
        <v>144</v>
      </c>
      <c r="N5" s="16" t="s">
        <v>145</v>
      </c>
      <c r="O5" s="16" t="s">
        <v>146</v>
      </c>
      <c r="P5" s="16" t="s">
        <v>145</v>
      </c>
      <c r="Q5" s="16" t="s">
        <v>144</v>
      </c>
      <c r="R5" s="16" t="s">
        <v>145</v>
      </c>
      <c r="S5" s="16" t="s">
        <v>146</v>
      </c>
      <c r="T5" s="16" t="s">
        <v>145</v>
      </c>
      <c r="U5" s="7" t="s">
        <v>144</v>
      </c>
      <c r="V5" s="7" t="s">
        <v>145</v>
      </c>
      <c r="W5" s="70"/>
      <c r="X5" s="70"/>
      <c r="Y5" s="59"/>
    </row>
    <row r="6" spans="1:25" ht="12.75" customHeight="1">
      <c r="A6" s="7">
        <v>1</v>
      </c>
      <c r="B6" s="17" t="s">
        <v>41</v>
      </c>
      <c r="C6" s="19">
        <v>274</v>
      </c>
      <c r="D6" s="19">
        <v>25</v>
      </c>
      <c r="E6" s="26">
        <v>21</v>
      </c>
      <c r="F6" s="23">
        <v>16</v>
      </c>
      <c r="G6" s="27">
        <v>6</v>
      </c>
      <c r="H6" s="23">
        <v>5</v>
      </c>
      <c r="I6" s="24">
        <v>20</v>
      </c>
      <c r="J6" s="23">
        <v>11</v>
      </c>
      <c r="K6" s="25">
        <v>19</v>
      </c>
      <c r="L6" s="23">
        <v>1</v>
      </c>
      <c r="M6" s="24">
        <v>19</v>
      </c>
      <c r="N6" s="23">
        <v>9</v>
      </c>
      <c r="O6" s="25">
        <v>0</v>
      </c>
      <c r="P6" s="23">
        <v>0</v>
      </c>
      <c r="Q6" s="24">
        <v>19</v>
      </c>
      <c r="R6" s="23">
        <v>12</v>
      </c>
      <c r="S6" s="25">
        <v>7</v>
      </c>
      <c r="T6" s="23">
        <v>6</v>
      </c>
      <c r="U6" s="24">
        <v>15</v>
      </c>
      <c r="V6" s="23">
        <v>10</v>
      </c>
      <c r="W6" s="19">
        <f>C6+E6+G6+I6+K6+M6+O6+Q6+S6+U6</f>
        <v>400</v>
      </c>
      <c r="X6" s="19">
        <f>D6+F6+H6+J6+L6+N6+P6+R6+T6+V6</f>
        <v>95</v>
      </c>
      <c r="Y6" s="18">
        <f>ROUNDUP(X6/W6*100,0)</f>
        <v>24</v>
      </c>
    </row>
    <row r="7" spans="1:25" ht="12.75" customHeight="1">
      <c r="A7" s="7">
        <v>2</v>
      </c>
      <c r="B7" s="17" t="s">
        <v>42</v>
      </c>
      <c r="C7" s="19">
        <v>274</v>
      </c>
      <c r="D7" s="19">
        <v>0</v>
      </c>
      <c r="E7" s="26">
        <v>21</v>
      </c>
      <c r="F7" s="23">
        <v>0</v>
      </c>
      <c r="G7" s="25">
        <v>6</v>
      </c>
      <c r="H7" s="23">
        <v>0</v>
      </c>
      <c r="I7" s="24">
        <v>20</v>
      </c>
      <c r="J7" s="23">
        <v>1</v>
      </c>
      <c r="K7" s="25">
        <v>19</v>
      </c>
      <c r="L7" s="23">
        <v>0</v>
      </c>
      <c r="M7" s="24">
        <v>19</v>
      </c>
      <c r="N7" s="23">
        <v>0</v>
      </c>
      <c r="O7" s="25">
        <v>0</v>
      </c>
      <c r="P7" s="23">
        <v>0</v>
      </c>
      <c r="Q7" s="24">
        <v>19</v>
      </c>
      <c r="R7" s="23">
        <v>0</v>
      </c>
      <c r="S7" s="25">
        <v>7</v>
      </c>
      <c r="T7" s="23">
        <v>1</v>
      </c>
      <c r="U7" s="24">
        <v>15</v>
      </c>
      <c r="V7" s="23">
        <v>3</v>
      </c>
      <c r="W7" s="19">
        <f t="shared" ref="W7:W64" si="0">C7+E7+G7+I7+K7+M7+O7+Q7+S7+U7</f>
        <v>400</v>
      </c>
      <c r="X7" s="19">
        <f t="shared" ref="X7:X64" si="1">D7+F7+H7+J7+L7+N7+P7+R7+T7+V7</f>
        <v>5</v>
      </c>
      <c r="Y7" s="18">
        <f t="shared" ref="Y7:Y64" si="2">ROUNDUP(X7/W7*100,0)</f>
        <v>2</v>
      </c>
    </row>
    <row r="8" spans="1:25" ht="12.75" customHeight="1">
      <c r="A8" s="7">
        <v>3</v>
      </c>
      <c r="B8" s="17" t="s">
        <v>43</v>
      </c>
      <c r="C8" s="19">
        <v>274</v>
      </c>
      <c r="D8" s="19">
        <v>156</v>
      </c>
      <c r="E8" s="26">
        <v>21</v>
      </c>
      <c r="F8" s="23">
        <v>19</v>
      </c>
      <c r="G8" s="25">
        <v>6</v>
      </c>
      <c r="H8" s="23">
        <v>6</v>
      </c>
      <c r="I8" s="24">
        <v>20</v>
      </c>
      <c r="J8" s="23">
        <v>14</v>
      </c>
      <c r="K8" s="25">
        <v>19</v>
      </c>
      <c r="L8" s="23">
        <v>2</v>
      </c>
      <c r="M8" s="24">
        <v>19</v>
      </c>
      <c r="N8" s="23">
        <v>10</v>
      </c>
      <c r="O8" s="25">
        <v>0</v>
      </c>
      <c r="P8" s="23">
        <v>0</v>
      </c>
      <c r="Q8" s="24">
        <v>19</v>
      </c>
      <c r="R8" s="23">
        <v>16</v>
      </c>
      <c r="S8" s="25">
        <v>7</v>
      </c>
      <c r="T8" s="23">
        <v>7</v>
      </c>
      <c r="U8" s="24">
        <v>15</v>
      </c>
      <c r="V8" s="23">
        <v>11</v>
      </c>
      <c r="W8" s="19">
        <f t="shared" si="0"/>
        <v>400</v>
      </c>
      <c r="X8" s="19">
        <f t="shared" si="1"/>
        <v>241</v>
      </c>
      <c r="Y8" s="18">
        <f t="shared" si="2"/>
        <v>61</v>
      </c>
    </row>
    <row r="9" spans="1:25" ht="12.75" customHeight="1">
      <c r="A9" s="7">
        <v>4</v>
      </c>
      <c r="B9" s="17" t="s">
        <v>44</v>
      </c>
      <c r="C9" s="19">
        <v>274</v>
      </c>
      <c r="D9" s="19">
        <v>26</v>
      </c>
      <c r="E9" s="26">
        <v>21</v>
      </c>
      <c r="F9" s="23">
        <v>7</v>
      </c>
      <c r="G9" s="25">
        <v>6</v>
      </c>
      <c r="H9" s="23">
        <v>3</v>
      </c>
      <c r="I9" s="24">
        <v>20</v>
      </c>
      <c r="J9" s="23">
        <v>0</v>
      </c>
      <c r="K9" s="25">
        <v>19</v>
      </c>
      <c r="L9" s="23">
        <v>0</v>
      </c>
      <c r="M9" s="24">
        <v>19</v>
      </c>
      <c r="N9" s="23">
        <v>0</v>
      </c>
      <c r="O9" s="25">
        <v>0</v>
      </c>
      <c r="P9" s="23">
        <v>0</v>
      </c>
      <c r="Q9" s="24">
        <v>19</v>
      </c>
      <c r="R9" s="23">
        <v>0</v>
      </c>
      <c r="S9" s="25">
        <v>7</v>
      </c>
      <c r="T9" s="23">
        <v>2</v>
      </c>
      <c r="U9" s="24">
        <v>15</v>
      </c>
      <c r="V9" s="23">
        <v>0</v>
      </c>
      <c r="W9" s="19">
        <f t="shared" si="0"/>
        <v>400</v>
      </c>
      <c r="X9" s="19">
        <f t="shared" si="1"/>
        <v>38</v>
      </c>
      <c r="Y9" s="18">
        <f t="shared" si="2"/>
        <v>10</v>
      </c>
    </row>
    <row r="10" spans="1:25" ht="12.75" customHeight="1">
      <c r="A10" s="7">
        <v>5</v>
      </c>
      <c r="B10" s="17" t="s">
        <v>45</v>
      </c>
      <c r="C10" s="19">
        <v>274</v>
      </c>
      <c r="D10" s="19">
        <v>51</v>
      </c>
      <c r="E10" s="26">
        <v>21</v>
      </c>
      <c r="F10" s="23">
        <v>0</v>
      </c>
      <c r="G10" s="25">
        <v>6</v>
      </c>
      <c r="H10" s="23">
        <v>0</v>
      </c>
      <c r="I10" s="24">
        <v>20</v>
      </c>
      <c r="J10" s="23">
        <v>0</v>
      </c>
      <c r="K10" s="25">
        <v>19</v>
      </c>
      <c r="L10" s="23">
        <v>0</v>
      </c>
      <c r="M10" s="24">
        <v>19</v>
      </c>
      <c r="N10" s="23">
        <v>0</v>
      </c>
      <c r="O10" s="25">
        <v>0</v>
      </c>
      <c r="P10" s="23">
        <v>0</v>
      </c>
      <c r="Q10" s="24">
        <v>19</v>
      </c>
      <c r="R10" s="23">
        <v>0</v>
      </c>
      <c r="S10" s="25">
        <v>7</v>
      </c>
      <c r="T10" s="23">
        <v>0</v>
      </c>
      <c r="U10" s="24">
        <v>15</v>
      </c>
      <c r="V10" s="23">
        <v>0</v>
      </c>
      <c r="W10" s="19">
        <f t="shared" si="0"/>
        <v>400</v>
      </c>
      <c r="X10" s="19">
        <f t="shared" si="1"/>
        <v>51</v>
      </c>
      <c r="Y10" s="18">
        <f t="shared" si="2"/>
        <v>13</v>
      </c>
    </row>
    <row r="11" spans="1:25" ht="12.75" customHeight="1">
      <c r="A11" s="7">
        <v>6</v>
      </c>
      <c r="B11" s="17" t="s">
        <v>46</v>
      </c>
      <c r="C11" s="19">
        <v>274</v>
      </c>
      <c r="D11" s="19">
        <v>32</v>
      </c>
      <c r="E11" s="26">
        <v>21</v>
      </c>
      <c r="F11" s="23">
        <v>6</v>
      </c>
      <c r="G11" s="25">
        <v>6</v>
      </c>
      <c r="H11" s="23">
        <v>0</v>
      </c>
      <c r="I11" s="24">
        <v>20</v>
      </c>
      <c r="J11" s="23">
        <v>3</v>
      </c>
      <c r="K11" s="25">
        <v>19</v>
      </c>
      <c r="L11" s="23">
        <v>0</v>
      </c>
      <c r="M11" s="24">
        <v>19</v>
      </c>
      <c r="N11" s="23">
        <v>2</v>
      </c>
      <c r="O11" s="25">
        <v>0</v>
      </c>
      <c r="P11" s="23">
        <v>0</v>
      </c>
      <c r="Q11" s="24">
        <v>19</v>
      </c>
      <c r="R11" s="23">
        <v>8</v>
      </c>
      <c r="S11" s="25">
        <v>7</v>
      </c>
      <c r="T11" s="23">
        <v>0</v>
      </c>
      <c r="U11" s="24">
        <v>15</v>
      </c>
      <c r="V11" s="23">
        <v>6</v>
      </c>
      <c r="W11" s="19">
        <f t="shared" si="0"/>
        <v>400</v>
      </c>
      <c r="X11" s="19">
        <f t="shared" si="1"/>
        <v>57</v>
      </c>
      <c r="Y11" s="18">
        <f t="shared" si="2"/>
        <v>15</v>
      </c>
    </row>
    <row r="12" spans="1:25" ht="12.75" customHeight="1">
      <c r="A12" s="7">
        <v>7</v>
      </c>
      <c r="B12" s="17" t="s">
        <v>47</v>
      </c>
      <c r="C12" s="19">
        <v>274</v>
      </c>
      <c r="D12" s="19">
        <v>19</v>
      </c>
      <c r="E12" s="26">
        <v>21</v>
      </c>
      <c r="F12" s="23">
        <v>0</v>
      </c>
      <c r="G12" s="25">
        <v>6</v>
      </c>
      <c r="H12" s="23">
        <v>0</v>
      </c>
      <c r="I12" s="24">
        <v>20</v>
      </c>
      <c r="J12" s="23">
        <v>0</v>
      </c>
      <c r="K12" s="25">
        <v>19</v>
      </c>
      <c r="L12" s="23">
        <v>0</v>
      </c>
      <c r="M12" s="24">
        <v>19</v>
      </c>
      <c r="N12" s="23">
        <v>0</v>
      </c>
      <c r="O12" s="25">
        <v>0</v>
      </c>
      <c r="P12" s="23">
        <v>0</v>
      </c>
      <c r="Q12" s="24">
        <v>19</v>
      </c>
      <c r="R12" s="23">
        <v>0</v>
      </c>
      <c r="S12" s="25">
        <v>7</v>
      </c>
      <c r="T12" s="23">
        <v>0</v>
      </c>
      <c r="U12" s="24">
        <v>15</v>
      </c>
      <c r="V12" s="23">
        <v>0</v>
      </c>
      <c r="W12" s="19">
        <f t="shared" si="0"/>
        <v>400</v>
      </c>
      <c r="X12" s="19">
        <f t="shared" si="1"/>
        <v>19</v>
      </c>
      <c r="Y12" s="18">
        <f t="shared" si="2"/>
        <v>5</v>
      </c>
    </row>
    <row r="13" spans="1:25" ht="12.75" customHeight="1">
      <c r="A13" s="7">
        <v>8</v>
      </c>
      <c r="B13" s="17" t="s">
        <v>48</v>
      </c>
      <c r="C13" s="19">
        <v>274</v>
      </c>
      <c r="D13" s="19">
        <v>82</v>
      </c>
      <c r="E13" s="26">
        <v>21</v>
      </c>
      <c r="F13" s="23">
        <v>12</v>
      </c>
      <c r="G13" s="25">
        <v>6</v>
      </c>
      <c r="H13" s="23">
        <v>5</v>
      </c>
      <c r="I13" s="24">
        <v>20</v>
      </c>
      <c r="J13" s="23">
        <v>5</v>
      </c>
      <c r="K13" s="25">
        <v>19</v>
      </c>
      <c r="L13" s="23">
        <v>1</v>
      </c>
      <c r="M13" s="24">
        <v>19</v>
      </c>
      <c r="N13" s="23">
        <v>4</v>
      </c>
      <c r="O13" s="25">
        <v>0</v>
      </c>
      <c r="P13" s="23">
        <v>0</v>
      </c>
      <c r="Q13" s="24">
        <v>19</v>
      </c>
      <c r="R13" s="23">
        <v>8</v>
      </c>
      <c r="S13" s="25">
        <v>7</v>
      </c>
      <c r="T13" s="23">
        <v>3</v>
      </c>
      <c r="U13" s="24">
        <v>15</v>
      </c>
      <c r="V13" s="23">
        <v>4</v>
      </c>
      <c r="W13" s="19">
        <f t="shared" si="0"/>
        <v>400</v>
      </c>
      <c r="X13" s="19">
        <f t="shared" si="1"/>
        <v>124</v>
      </c>
      <c r="Y13" s="18">
        <f t="shared" si="2"/>
        <v>31</v>
      </c>
    </row>
    <row r="14" spans="1:25" ht="12.75" customHeight="1">
      <c r="A14" s="7">
        <v>9</v>
      </c>
      <c r="B14" s="17" t="s">
        <v>49</v>
      </c>
      <c r="C14" s="19">
        <v>274</v>
      </c>
      <c r="D14" s="19">
        <v>90</v>
      </c>
      <c r="E14" s="26">
        <v>21</v>
      </c>
      <c r="F14" s="23">
        <v>16</v>
      </c>
      <c r="G14" s="25">
        <v>6</v>
      </c>
      <c r="H14" s="23">
        <v>5</v>
      </c>
      <c r="I14" s="24">
        <v>20</v>
      </c>
      <c r="J14" s="23">
        <v>11</v>
      </c>
      <c r="K14" s="25">
        <v>19</v>
      </c>
      <c r="L14" s="23">
        <v>2</v>
      </c>
      <c r="M14" s="24">
        <v>19</v>
      </c>
      <c r="N14" s="23">
        <v>8</v>
      </c>
      <c r="O14" s="25">
        <v>0</v>
      </c>
      <c r="P14" s="23">
        <v>0</v>
      </c>
      <c r="Q14" s="24">
        <v>19</v>
      </c>
      <c r="R14" s="23">
        <v>9</v>
      </c>
      <c r="S14" s="25">
        <v>7</v>
      </c>
      <c r="T14" s="23">
        <v>4</v>
      </c>
      <c r="U14" s="24">
        <v>15</v>
      </c>
      <c r="V14" s="23">
        <v>10</v>
      </c>
      <c r="W14" s="19">
        <f t="shared" si="0"/>
        <v>400</v>
      </c>
      <c r="X14" s="19">
        <f t="shared" si="1"/>
        <v>155</v>
      </c>
      <c r="Y14" s="18">
        <f t="shared" si="2"/>
        <v>39</v>
      </c>
    </row>
    <row r="15" spans="1:25" ht="12.75" customHeight="1">
      <c r="A15" s="7">
        <v>10</v>
      </c>
      <c r="B15" s="17" t="s">
        <v>50</v>
      </c>
      <c r="C15" s="19">
        <v>274</v>
      </c>
      <c r="D15" s="19">
        <v>125</v>
      </c>
      <c r="E15" s="26">
        <v>21</v>
      </c>
      <c r="F15" s="23">
        <v>12</v>
      </c>
      <c r="G15" s="25">
        <v>6</v>
      </c>
      <c r="H15" s="23">
        <v>5</v>
      </c>
      <c r="I15" s="24">
        <v>20</v>
      </c>
      <c r="J15" s="23">
        <v>9</v>
      </c>
      <c r="K15" s="25">
        <v>19</v>
      </c>
      <c r="L15" s="23">
        <v>2</v>
      </c>
      <c r="M15" s="24">
        <v>19</v>
      </c>
      <c r="N15" s="23">
        <v>6</v>
      </c>
      <c r="O15" s="25">
        <v>0</v>
      </c>
      <c r="P15" s="23">
        <v>0</v>
      </c>
      <c r="Q15" s="24">
        <v>19</v>
      </c>
      <c r="R15" s="23">
        <v>7</v>
      </c>
      <c r="S15" s="25">
        <v>7</v>
      </c>
      <c r="T15" s="23">
        <v>3</v>
      </c>
      <c r="U15" s="24">
        <v>15</v>
      </c>
      <c r="V15" s="23">
        <v>6</v>
      </c>
      <c r="W15" s="19">
        <f t="shared" si="0"/>
        <v>400</v>
      </c>
      <c r="X15" s="19">
        <f t="shared" si="1"/>
        <v>175</v>
      </c>
      <c r="Y15" s="18">
        <f t="shared" si="2"/>
        <v>44</v>
      </c>
    </row>
    <row r="16" spans="1:25" ht="12.75" customHeight="1">
      <c r="A16" s="7">
        <v>11</v>
      </c>
      <c r="B16" s="17" t="s">
        <v>51</v>
      </c>
      <c r="C16" s="19">
        <v>274</v>
      </c>
      <c r="D16" s="19">
        <v>47</v>
      </c>
      <c r="E16" s="26">
        <v>21</v>
      </c>
      <c r="F16" s="23">
        <v>13</v>
      </c>
      <c r="G16" s="25">
        <v>6</v>
      </c>
      <c r="H16" s="23">
        <v>5</v>
      </c>
      <c r="I16" s="24">
        <v>20</v>
      </c>
      <c r="J16" s="23">
        <v>6</v>
      </c>
      <c r="K16" s="25">
        <v>19</v>
      </c>
      <c r="L16" s="23">
        <v>1</v>
      </c>
      <c r="M16" s="24">
        <v>19</v>
      </c>
      <c r="N16" s="23">
        <v>6</v>
      </c>
      <c r="O16" s="25">
        <v>0</v>
      </c>
      <c r="P16" s="23">
        <v>0</v>
      </c>
      <c r="Q16" s="24">
        <v>19</v>
      </c>
      <c r="R16" s="23">
        <v>7</v>
      </c>
      <c r="S16" s="25">
        <v>7</v>
      </c>
      <c r="T16" s="23">
        <v>5</v>
      </c>
      <c r="U16" s="24">
        <v>15</v>
      </c>
      <c r="V16" s="23">
        <v>4</v>
      </c>
      <c r="W16" s="19">
        <f t="shared" si="0"/>
        <v>400</v>
      </c>
      <c r="X16" s="19">
        <f t="shared" si="1"/>
        <v>94</v>
      </c>
      <c r="Y16" s="18">
        <f t="shared" si="2"/>
        <v>24</v>
      </c>
    </row>
    <row r="17" spans="1:25" ht="12.75" customHeight="1">
      <c r="A17" s="7">
        <v>12</v>
      </c>
      <c r="B17" s="17" t="s">
        <v>52</v>
      </c>
      <c r="C17" s="19">
        <v>274</v>
      </c>
      <c r="D17" s="19">
        <v>18</v>
      </c>
      <c r="E17" s="26">
        <v>21</v>
      </c>
      <c r="F17" s="23">
        <v>0</v>
      </c>
      <c r="G17" s="25">
        <v>6</v>
      </c>
      <c r="H17" s="23">
        <v>0</v>
      </c>
      <c r="I17" s="24">
        <v>20</v>
      </c>
      <c r="J17" s="23">
        <v>0</v>
      </c>
      <c r="K17" s="25">
        <v>19</v>
      </c>
      <c r="L17" s="23">
        <v>0</v>
      </c>
      <c r="M17" s="24">
        <v>19</v>
      </c>
      <c r="N17" s="23">
        <v>0</v>
      </c>
      <c r="O17" s="25">
        <v>0</v>
      </c>
      <c r="P17" s="23">
        <v>0</v>
      </c>
      <c r="Q17" s="24">
        <v>19</v>
      </c>
      <c r="R17" s="23">
        <v>0</v>
      </c>
      <c r="S17" s="25">
        <v>7</v>
      </c>
      <c r="T17" s="23">
        <v>0</v>
      </c>
      <c r="U17" s="24">
        <v>15</v>
      </c>
      <c r="V17" s="23">
        <v>0</v>
      </c>
      <c r="W17" s="19">
        <f t="shared" si="0"/>
        <v>400</v>
      </c>
      <c r="X17" s="19">
        <f t="shared" si="1"/>
        <v>18</v>
      </c>
      <c r="Y17" s="18">
        <f t="shared" si="2"/>
        <v>5</v>
      </c>
    </row>
    <row r="18" spans="1:25" ht="12.75" customHeight="1">
      <c r="A18" s="7">
        <v>13</v>
      </c>
      <c r="B18" s="17" t="s">
        <v>53</v>
      </c>
      <c r="C18" s="19">
        <v>274</v>
      </c>
      <c r="D18" s="19">
        <v>10</v>
      </c>
      <c r="E18" s="26">
        <v>21</v>
      </c>
      <c r="F18" s="23">
        <v>0</v>
      </c>
      <c r="G18" s="25">
        <v>6</v>
      </c>
      <c r="H18" s="23">
        <v>0</v>
      </c>
      <c r="I18" s="24">
        <v>20</v>
      </c>
      <c r="J18" s="23">
        <v>0</v>
      </c>
      <c r="K18" s="25">
        <v>19</v>
      </c>
      <c r="L18" s="23">
        <v>0</v>
      </c>
      <c r="M18" s="24">
        <v>19</v>
      </c>
      <c r="N18" s="23">
        <v>0</v>
      </c>
      <c r="O18" s="25">
        <v>0</v>
      </c>
      <c r="P18" s="23">
        <v>0</v>
      </c>
      <c r="Q18" s="24">
        <v>19</v>
      </c>
      <c r="R18" s="23">
        <v>0</v>
      </c>
      <c r="S18" s="25">
        <v>7</v>
      </c>
      <c r="T18" s="23">
        <v>0</v>
      </c>
      <c r="U18" s="24">
        <v>15</v>
      </c>
      <c r="V18" s="23">
        <v>0</v>
      </c>
      <c r="W18" s="19">
        <f t="shared" si="0"/>
        <v>400</v>
      </c>
      <c r="X18" s="19">
        <f t="shared" si="1"/>
        <v>10</v>
      </c>
      <c r="Y18" s="18">
        <f t="shared" si="2"/>
        <v>3</v>
      </c>
    </row>
    <row r="19" spans="1:25" ht="12.75" customHeight="1">
      <c r="A19" s="7">
        <v>14</v>
      </c>
      <c r="B19" s="17" t="s">
        <v>95</v>
      </c>
      <c r="C19" s="19">
        <v>274</v>
      </c>
      <c r="D19" s="19">
        <v>105</v>
      </c>
      <c r="E19" s="26">
        <v>21</v>
      </c>
      <c r="F19" s="23">
        <v>17</v>
      </c>
      <c r="G19" s="25">
        <v>6</v>
      </c>
      <c r="H19" s="23">
        <v>6</v>
      </c>
      <c r="I19" s="24">
        <v>20</v>
      </c>
      <c r="J19" s="23">
        <v>13</v>
      </c>
      <c r="K19" s="25">
        <v>19</v>
      </c>
      <c r="L19" s="23">
        <v>3</v>
      </c>
      <c r="M19" s="24">
        <v>19</v>
      </c>
      <c r="N19" s="23">
        <v>9</v>
      </c>
      <c r="O19" s="25">
        <v>0</v>
      </c>
      <c r="P19" s="23">
        <v>0</v>
      </c>
      <c r="Q19" s="24">
        <v>19</v>
      </c>
      <c r="R19" s="23">
        <v>12</v>
      </c>
      <c r="S19" s="25">
        <v>7</v>
      </c>
      <c r="T19" s="23">
        <v>4</v>
      </c>
      <c r="U19" s="24">
        <v>15</v>
      </c>
      <c r="V19" s="23">
        <v>13</v>
      </c>
      <c r="W19" s="19">
        <f t="shared" si="0"/>
        <v>400</v>
      </c>
      <c r="X19" s="19">
        <f t="shared" si="1"/>
        <v>182</v>
      </c>
      <c r="Y19" s="18">
        <f t="shared" si="2"/>
        <v>46</v>
      </c>
    </row>
    <row r="20" spans="1:25" ht="12.75" customHeight="1">
      <c r="A20" s="7">
        <v>15</v>
      </c>
      <c r="B20" s="17" t="s">
        <v>55</v>
      </c>
      <c r="C20" s="19">
        <v>274</v>
      </c>
      <c r="D20" s="19">
        <v>19</v>
      </c>
      <c r="E20" s="26">
        <v>21</v>
      </c>
      <c r="F20" s="23">
        <v>4</v>
      </c>
      <c r="G20" s="25">
        <v>6</v>
      </c>
      <c r="H20" s="23">
        <v>1</v>
      </c>
      <c r="I20" s="24">
        <v>20</v>
      </c>
      <c r="J20" s="23">
        <v>3</v>
      </c>
      <c r="K20" s="25">
        <v>19</v>
      </c>
      <c r="L20" s="23">
        <v>0</v>
      </c>
      <c r="M20" s="24">
        <v>19</v>
      </c>
      <c r="N20" s="23">
        <v>1</v>
      </c>
      <c r="O20" s="25">
        <v>0</v>
      </c>
      <c r="P20" s="23">
        <v>0</v>
      </c>
      <c r="Q20" s="24">
        <v>19</v>
      </c>
      <c r="R20" s="23">
        <v>9</v>
      </c>
      <c r="S20" s="25">
        <v>7</v>
      </c>
      <c r="T20" s="23">
        <v>0</v>
      </c>
      <c r="U20" s="24">
        <v>15</v>
      </c>
      <c r="V20" s="23">
        <v>7</v>
      </c>
      <c r="W20" s="19">
        <f t="shared" si="0"/>
        <v>400</v>
      </c>
      <c r="X20" s="19">
        <f t="shared" si="1"/>
        <v>44</v>
      </c>
      <c r="Y20" s="18">
        <f t="shared" si="2"/>
        <v>11</v>
      </c>
    </row>
    <row r="21" spans="1:25" ht="12.75" customHeight="1">
      <c r="A21" s="7">
        <v>16</v>
      </c>
      <c r="B21" s="17" t="s">
        <v>56</v>
      </c>
      <c r="C21" s="19">
        <v>283</v>
      </c>
      <c r="D21" s="19">
        <v>41</v>
      </c>
      <c r="E21" s="26">
        <v>21</v>
      </c>
      <c r="F21" s="23">
        <v>3</v>
      </c>
      <c r="G21" s="25">
        <v>6</v>
      </c>
      <c r="H21" s="23">
        <v>1</v>
      </c>
      <c r="I21" s="24">
        <v>20</v>
      </c>
      <c r="J21" s="23">
        <v>1</v>
      </c>
      <c r="K21" s="25">
        <v>19</v>
      </c>
      <c r="L21" s="23">
        <v>0</v>
      </c>
      <c r="M21" s="24">
        <v>19</v>
      </c>
      <c r="N21" s="23">
        <v>0</v>
      </c>
      <c r="O21" s="25">
        <v>3</v>
      </c>
      <c r="P21" s="23">
        <v>0</v>
      </c>
      <c r="Q21" s="24">
        <v>19</v>
      </c>
      <c r="R21" s="23">
        <v>2</v>
      </c>
      <c r="S21" s="25">
        <v>7</v>
      </c>
      <c r="T21" s="23">
        <v>1</v>
      </c>
      <c r="U21" s="24">
        <v>15</v>
      </c>
      <c r="V21" s="23">
        <v>0</v>
      </c>
      <c r="W21" s="19">
        <f t="shared" si="0"/>
        <v>412</v>
      </c>
      <c r="X21" s="19">
        <f t="shared" si="1"/>
        <v>49</v>
      </c>
      <c r="Y21" s="18">
        <f t="shared" si="2"/>
        <v>12</v>
      </c>
    </row>
    <row r="22" spans="1:25" ht="12.75" customHeight="1">
      <c r="A22" s="7">
        <v>17</v>
      </c>
      <c r="B22" s="17" t="s">
        <v>156</v>
      </c>
      <c r="C22" s="19">
        <v>283</v>
      </c>
      <c r="D22" s="19">
        <v>61</v>
      </c>
      <c r="E22" s="26">
        <v>21</v>
      </c>
      <c r="F22" s="23">
        <v>10</v>
      </c>
      <c r="G22" s="25">
        <v>6</v>
      </c>
      <c r="H22" s="23">
        <v>1</v>
      </c>
      <c r="I22" s="24">
        <v>20</v>
      </c>
      <c r="J22" s="23">
        <v>4</v>
      </c>
      <c r="K22" s="25">
        <v>19</v>
      </c>
      <c r="L22" s="23">
        <v>0</v>
      </c>
      <c r="M22" s="24">
        <v>19</v>
      </c>
      <c r="N22" s="23">
        <v>3</v>
      </c>
      <c r="O22" s="25">
        <v>3</v>
      </c>
      <c r="P22" s="23">
        <v>0</v>
      </c>
      <c r="Q22" s="24">
        <v>19</v>
      </c>
      <c r="R22" s="23">
        <v>8</v>
      </c>
      <c r="S22" s="25">
        <v>7</v>
      </c>
      <c r="T22" s="23">
        <v>0</v>
      </c>
      <c r="U22" s="24">
        <v>15</v>
      </c>
      <c r="V22" s="23">
        <v>6</v>
      </c>
      <c r="W22" s="19">
        <f t="shared" si="0"/>
        <v>412</v>
      </c>
      <c r="X22" s="19">
        <f t="shared" si="1"/>
        <v>93</v>
      </c>
      <c r="Y22" s="18">
        <f t="shared" si="2"/>
        <v>23</v>
      </c>
    </row>
    <row r="23" spans="1:25" ht="12.75" customHeight="1">
      <c r="A23" s="7">
        <v>18</v>
      </c>
      <c r="B23" s="17" t="s">
        <v>57</v>
      </c>
      <c r="C23" s="19">
        <v>283</v>
      </c>
      <c r="D23" s="19">
        <v>2</v>
      </c>
      <c r="E23" s="26">
        <v>21</v>
      </c>
      <c r="F23" s="23">
        <v>0</v>
      </c>
      <c r="G23" s="25">
        <v>6</v>
      </c>
      <c r="H23" s="23">
        <v>0</v>
      </c>
      <c r="I23" s="24">
        <v>20</v>
      </c>
      <c r="J23" s="23">
        <v>1</v>
      </c>
      <c r="K23" s="25">
        <v>19</v>
      </c>
      <c r="L23" s="23">
        <v>0</v>
      </c>
      <c r="M23" s="24">
        <v>19</v>
      </c>
      <c r="N23" s="23">
        <v>0</v>
      </c>
      <c r="O23" s="25">
        <v>3</v>
      </c>
      <c r="P23" s="23">
        <v>0</v>
      </c>
      <c r="Q23" s="24">
        <v>19</v>
      </c>
      <c r="R23" s="23">
        <v>0</v>
      </c>
      <c r="S23" s="25">
        <v>7</v>
      </c>
      <c r="T23" s="23">
        <v>0</v>
      </c>
      <c r="U23" s="24">
        <v>15</v>
      </c>
      <c r="V23" s="23">
        <v>1</v>
      </c>
      <c r="W23" s="19">
        <f t="shared" si="0"/>
        <v>412</v>
      </c>
      <c r="X23" s="19">
        <f t="shared" si="1"/>
        <v>4</v>
      </c>
      <c r="Y23" s="18">
        <f t="shared" si="2"/>
        <v>1</v>
      </c>
    </row>
    <row r="24" spans="1:25" ht="12.75" customHeight="1">
      <c r="A24" s="7">
        <v>19</v>
      </c>
      <c r="B24" s="17" t="s">
        <v>40</v>
      </c>
      <c r="C24" s="19">
        <v>283</v>
      </c>
      <c r="D24" s="19">
        <v>126</v>
      </c>
      <c r="E24" s="26">
        <v>21</v>
      </c>
      <c r="F24" s="23">
        <v>14</v>
      </c>
      <c r="G24" s="25">
        <v>6</v>
      </c>
      <c r="H24" s="23">
        <v>4</v>
      </c>
      <c r="I24" s="24">
        <v>20</v>
      </c>
      <c r="J24" s="23">
        <v>10</v>
      </c>
      <c r="K24" s="25">
        <v>19</v>
      </c>
      <c r="L24" s="23">
        <v>0</v>
      </c>
      <c r="M24" s="24">
        <v>19</v>
      </c>
      <c r="N24" s="23">
        <v>9</v>
      </c>
      <c r="O24" s="25">
        <v>3</v>
      </c>
      <c r="P24" s="23">
        <v>2</v>
      </c>
      <c r="Q24" s="24">
        <v>19</v>
      </c>
      <c r="R24" s="23">
        <v>11</v>
      </c>
      <c r="S24" s="25">
        <v>7</v>
      </c>
      <c r="T24" s="23">
        <v>5</v>
      </c>
      <c r="U24" s="24">
        <v>15</v>
      </c>
      <c r="V24" s="23">
        <v>8</v>
      </c>
      <c r="W24" s="19">
        <f t="shared" si="0"/>
        <v>412</v>
      </c>
      <c r="X24" s="19">
        <f t="shared" si="1"/>
        <v>189</v>
      </c>
      <c r="Y24" s="18">
        <f t="shared" si="2"/>
        <v>46</v>
      </c>
    </row>
    <row r="25" spans="1:25" ht="12.75" customHeight="1">
      <c r="A25" s="7">
        <v>20</v>
      </c>
      <c r="B25" s="17" t="s">
        <v>58</v>
      </c>
      <c r="C25" s="19">
        <v>283</v>
      </c>
      <c r="D25" s="19">
        <v>107</v>
      </c>
      <c r="E25" s="26">
        <v>21</v>
      </c>
      <c r="F25" s="23">
        <v>15</v>
      </c>
      <c r="G25" s="25">
        <v>6</v>
      </c>
      <c r="H25" s="23">
        <v>4</v>
      </c>
      <c r="I25" s="24">
        <v>20</v>
      </c>
      <c r="J25" s="23">
        <v>9</v>
      </c>
      <c r="K25" s="25">
        <v>19</v>
      </c>
      <c r="L25" s="23">
        <v>0</v>
      </c>
      <c r="M25" s="24">
        <v>19</v>
      </c>
      <c r="N25" s="23">
        <v>8</v>
      </c>
      <c r="O25" s="25">
        <v>3</v>
      </c>
      <c r="P25" s="23">
        <v>2</v>
      </c>
      <c r="Q25" s="24">
        <v>19</v>
      </c>
      <c r="R25" s="23">
        <v>12</v>
      </c>
      <c r="S25" s="25">
        <v>7</v>
      </c>
      <c r="T25" s="23">
        <v>7</v>
      </c>
      <c r="U25" s="24">
        <v>15</v>
      </c>
      <c r="V25" s="23">
        <v>8</v>
      </c>
      <c r="W25" s="19">
        <f t="shared" si="0"/>
        <v>412</v>
      </c>
      <c r="X25" s="19">
        <f t="shared" si="1"/>
        <v>172</v>
      </c>
      <c r="Y25" s="18">
        <f t="shared" si="2"/>
        <v>42</v>
      </c>
    </row>
    <row r="26" spans="1:25" ht="12.75" customHeight="1">
      <c r="A26" s="7">
        <v>21</v>
      </c>
      <c r="B26" s="17" t="s">
        <v>59</v>
      </c>
      <c r="C26" s="19">
        <v>283</v>
      </c>
      <c r="D26" s="19">
        <v>13</v>
      </c>
      <c r="E26" s="26">
        <v>21</v>
      </c>
      <c r="F26" s="23">
        <v>0</v>
      </c>
      <c r="G26" s="25">
        <v>6</v>
      </c>
      <c r="H26" s="23">
        <v>0</v>
      </c>
      <c r="I26" s="24">
        <v>20</v>
      </c>
      <c r="J26" s="23">
        <v>0</v>
      </c>
      <c r="K26" s="25">
        <v>19</v>
      </c>
      <c r="L26" s="23">
        <v>0</v>
      </c>
      <c r="M26" s="24">
        <v>19</v>
      </c>
      <c r="N26" s="23">
        <v>0</v>
      </c>
      <c r="O26" s="25">
        <v>3</v>
      </c>
      <c r="P26" s="23">
        <v>0</v>
      </c>
      <c r="Q26" s="24">
        <v>19</v>
      </c>
      <c r="R26" s="23">
        <v>0</v>
      </c>
      <c r="S26" s="25">
        <v>7</v>
      </c>
      <c r="T26" s="23">
        <v>0</v>
      </c>
      <c r="U26" s="24">
        <v>15</v>
      </c>
      <c r="V26" s="23">
        <v>1</v>
      </c>
      <c r="W26" s="19">
        <f t="shared" si="0"/>
        <v>412</v>
      </c>
      <c r="X26" s="19">
        <f t="shared" si="1"/>
        <v>14</v>
      </c>
      <c r="Y26" s="18">
        <f t="shared" si="2"/>
        <v>4</v>
      </c>
    </row>
    <row r="27" spans="1:25" ht="12.75" customHeight="1">
      <c r="A27" s="7">
        <v>22</v>
      </c>
      <c r="B27" s="17" t="s">
        <v>60</v>
      </c>
      <c r="C27" s="19">
        <v>283</v>
      </c>
      <c r="D27" s="19">
        <v>0</v>
      </c>
      <c r="E27" s="26">
        <v>21</v>
      </c>
      <c r="F27" s="23">
        <v>0</v>
      </c>
      <c r="G27" s="25">
        <v>6</v>
      </c>
      <c r="H27" s="23">
        <v>0</v>
      </c>
      <c r="I27" s="24">
        <v>20</v>
      </c>
      <c r="J27" s="23">
        <v>0</v>
      </c>
      <c r="K27" s="25">
        <v>19</v>
      </c>
      <c r="L27" s="23">
        <v>0</v>
      </c>
      <c r="M27" s="24">
        <v>19</v>
      </c>
      <c r="N27" s="23">
        <v>0</v>
      </c>
      <c r="O27" s="25">
        <v>3</v>
      </c>
      <c r="P27" s="23">
        <v>0</v>
      </c>
      <c r="Q27" s="24">
        <v>19</v>
      </c>
      <c r="R27" s="23">
        <v>0</v>
      </c>
      <c r="S27" s="25">
        <v>7</v>
      </c>
      <c r="T27" s="23">
        <v>0</v>
      </c>
      <c r="U27" s="24">
        <v>15</v>
      </c>
      <c r="V27" s="23">
        <v>0</v>
      </c>
      <c r="W27" s="19">
        <f t="shared" si="0"/>
        <v>412</v>
      </c>
      <c r="X27" s="19">
        <f t="shared" si="1"/>
        <v>0</v>
      </c>
      <c r="Y27" s="18">
        <f t="shared" si="2"/>
        <v>0</v>
      </c>
    </row>
    <row r="28" spans="1:25" ht="12.75" customHeight="1">
      <c r="A28" s="7">
        <v>23</v>
      </c>
      <c r="B28" s="17" t="s">
        <v>61</v>
      </c>
      <c r="C28" s="19">
        <v>283</v>
      </c>
      <c r="D28" s="19">
        <v>24</v>
      </c>
      <c r="E28" s="26">
        <v>21</v>
      </c>
      <c r="F28" s="23">
        <v>1</v>
      </c>
      <c r="G28" s="25">
        <v>6</v>
      </c>
      <c r="H28" s="23">
        <v>0</v>
      </c>
      <c r="I28" s="24">
        <v>20</v>
      </c>
      <c r="J28" s="23">
        <v>0</v>
      </c>
      <c r="K28" s="25">
        <v>19</v>
      </c>
      <c r="L28" s="23">
        <v>0</v>
      </c>
      <c r="M28" s="24">
        <v>19</v>
      </c>
      <c r="N28" s="23">
        <v>0</v>
      </c>
      <c r="O28" s="25">
        <v>3</v>
      </c>
      <c r="P28" s="23">
        <v>0</v>
      </c>
      <c r="Q28" s="24">
        <v>19</v>
      </c>
      <c r="R28" s="23">
        <v>0</v>
      </c>
      <c r="S28" s="25">
        <v>7</v>
      </c>
      <c r="T28" s="23">
        <v>0</v>
      </c>
      <c r="U28" s="24">
        <v>15</v>
      </c>
      <c r="V28" s="23">
        <v>0</v>
      </c>
      <c r="W28" s="19">
        <f t="shared" si="0"/>
        <v>412</v>
      </c>
      <c r="X28" s="19">
        <f t="shared" si="1"/>
        <v>25</v>
      </c>
      <c r="Y28" s="18">
        <f t="shared" si="2"/>
        <v>7</v>
      </c>
    </row>
    <row r="29" spans="1:25" ht="12.75" customHeight="1">
      <c r="A29" s="7">
        <v>24</v>
      </c>
      <c r="B29" s="17" t="s">
        <v>62</v>
      </c>
      <c r="C29" s="19">
        <v>283</v>
      </c>
      <c r="D29" s="19">
        <v>19</v>
      </c>
      <c r="E29" s="26">
        <v>21</v>
      </c>
      <c r="F29" s="23">
        <v>0</v>
      </c>
      <c r="G29" s="25">
        <v>6</v>
      </c>
      <c r="H29" s="23">
        <v>0</v>
      </c>
      <c r="I29" s="24">
        <v>20</v>
      </c>
      <c r="J29" s="23">
        <v>0</v>
      </c>
      <c r="K29" s="25">
        <v>19</v>
      </c>
      <c r="L29" s="23">
        <v>0</v>
      </c>
      <c r="M29" s="24">
        <v>19</v>
      </c>
      <c r="N29" s="23">
        <v>0</v>
      </c>
      <c r="O29" s="25">
        <v>3</v>
      </c>
      <c r="P29" s="23">
        <v>0</v>
      </c>
      <c r="Q29" s="24">
        <v>19</v>
      </c>
      <c r="R29" s="23">
        <v>0</v>
      </c>
      <c r="S29" s="25">
        <v>7</v>
      </c>
      <c r="T29" s="23">
        <v>0</v>
      </c>
      <c r="U29" s="24">
        <v>15</v>
      </c>
      <c r="V29" s="23">
        <v>0</v>
      </c>
      <c r="W29" s="19">
        <f t="shared" si="0"/>
        <v>412</v>
      </c>
      <c r="X29" s="19">
        <f t="shared" si="1"/>
        <v>19</v>
      </c>
      <c r="Y29" s="18">
        <f t="shared" si="2"/>
        <v>5</v>
      </c>
    </row>
    <row r="30" spans="1:25" ht="12.75" customHeight="1">
      <c r="A30" s="7">
        <v>25</v>
      </c>
      <c r="B30" s="17" t="s">
        <v>136</v>
      </c>
      <c r="C30" s="19">
        <v>283</v>
      </c>
      <c r="D30" s="19">
        <v>66</v>
      </c>
      <c r="E30" s="26">
        <v>21</v>
      </c>
      <c r="F30" s="23">
        <v>6</v>
      </c>
      <c r="G30" s="25">
        <v>6</v>
      </c>
      <c r="H30" s="23">
        <v>4</v>
      </c>
      <c r="I30" s="24">
        <v>20</v>
      </c>
      <c r="J30" s="23">
        <v>6</v>
      </c>
      <c r="K30" s="25">
        <v>19</v>
      </c>
      <c r="L30" s="23">
        <v>0</v>
      </c>
      <c r="M30" s="24">
        <v>19</v>
      </c>
      <c r="N30" s="23">
        <v>6</v>
      </c>
      <c r="O30" s="25">
        <v>3</v>
      </c>
      <c r="P30" s="23">
        <v>1</v>
      </c>
      <c r="Q30" s="24">
        <v>19</v>
      </c>
      <c r="R30" s="23">
        <v>9</v>
      </c>
      <c r="S30" s="25">
        <v>7</v>
      </c>
      <c r="T30" s="23">
        <v>3</v>
      </c>
      <c r="U30" s="24">
        <v>15</v>
      </c>
      <c r="V30" s="23">
        <v>9</v>
      </c>
      <c r="W30" s="19">
        <f t="shared" si="0"/>
        <v>412</v>
      </c>
      <c r="X30" s="19">
        <f t="shared" si="1"/>
        <v>110</v>
      </c>
      <c r="Y30" s="18">
        <f t="shared" si="2"/>
        <v>27</v>
      </c>
    </row>
    <row r="31" spans="1:25" ht="12.75" customHeight="1">
      <c r="A31" s="7">
        <v>26</v>
      </c>
      <c r="B31" s="17" t="s">
        <v>63</v>
      </c>
      <c r="C31" s="19">
        <v>283</v>
      </c>
      <c r="D31" s="19">
        <v>0</v>
      </c>
      <c r="E31" s="26">
        <v>21</v>
      </c>
      <c r="F31" s="23">
        <v>0</v>
      </c>
      <c r="G31" s="25">
        <v>6</v>
      </c>
      <c r="H31" s="23">
        <v>0</v>
      </c>
      <c r="I31" s="24">
        <v>20</v>
      </c>
      <c r="J31" s="23">
        <v>0</v>
      </c>
      <c r="K31" s="25">
        <v>19</v>
      </c>
      <c r="L31" s="23">
        <v>0</v>
      </c>
      <c r="M31" s="24">
        <v>19</v>
      </c>
      <c r="N31" s="23">
        <v>0</v>
      </c>
      <c r="O31" s="25">
        <v>3</v>
      </c>
      <c r="P31" s="23">
        <v>0</v>
      </c>
      <c r="Q31" s="24">
        <v>19</v>
      </c>
      <c r="R31" s="23">
        <v>1</v>
      </c>
      <c r="S31" s="25">
        <v>7</v>
      </c>
      <c r="T31" s="23">
        <v>0</v>
      </c>
      <c r="U31" s="24">
        <v>15</v>
      </c>
      <c r="V31" s="23">
        <v>0</v>
      </c>
      <c r="W31" s="19">
        <f t="shared" si="0"/>
        <v>412</v>
      </c>
      <c r="X31" s="19">
        <f t="shared" si="1"/>
        <v>1</v>
      </c>
      <c r="Y31" s="18">
        <f t="shared" si="2"/>
        <v>1</v>
      </c>
    </row>
    <row r="32" spans="1:25" ht="12.75" customHeight="1">
      <c r="A32" s="7">
        <v>27</v>
      </c>
      <c r="B32" s="17" t="s">
        <v>64</v>
      </c>
      <c r="C32" s="19">
        <v>283</v>
      </c>
      <c r="D32" s="19">
        <v>38</v>
      </c>
      <c r="E32" s="26">
        <v>21</v>
      </c>
      <c r="F32" s="23">
        <v>1</v>
      </c>
      <c r="G32" s="25">
        <v>6</v>
      </c>
      <c r="H32" s="23">
        <v>1</v>
      </c>
      <c r="I32" s="24">
        <v>20</v>
      </c>
      <c r="J32" s="23">
        <v>0</v>
      </c>
      <c r="K32" s="25">
        <v>19</v>
      </c>
      <c r="L32" s="23">
        <v>0</v>
      </c>
      <c r="M32" s="24">
        <v>19</v>
      </c>
      <c r="N32" s="23">
        <v>0</v>
      </c>
      <c r="O32" s="25">
        <v>3</v>
      </c>
      <c r="P32" s="23">
        <v>0</v>
      </c>
      <c r="Q32" s="24">
        <v>19</v>
      </c>
      <c r="R32" s="23">
        <v>1</v>
      </c>
      <c r="S32" s="25">
        <v>7</v>
      </c>
      <c r="T32" s="23">
        <v>0</v>
      </c>
      <c r="U32" s="24">
        <v>15</v>
      </c>
      <c r="V32" s="23">
        <v>2</v>
      </c>
      <c r="W32" s="19">
        <f t="shared" si="0"/>
        <v>412</v>
      </c>
      <c r="X32" s="19">
        <f t="shared" si="1"/>
        <v>43</v>
      </c>
      <c r="Y32" s="18">
        <f t="shared" si="2"/>
        <v>11</v>
      </c>
    </row>
    <row r="33" spans="1:25" ht="12.75" customHeight="1">
      <c r="A33" s="7">
        <v>28</v>
      </c>
      <c r="B33" s="17" t="s">
        <v>157</v>
      </c>
      <c r="C33" s="19">
        <v>279</v>
      </c>
      <c r="D33" s="19">
        <v>61</v>
      </c>
      <c r="E33" s="26">
        <v>21</v>
      </c>
      <c r="F33" s="23">
        <v>9</v>
      </c>
      <c r="G33" s="25">
        <v>6</v>
      </c>
      <c r="H33" s="23">
        <v>3</v>
      </c>
      <c r="I33" s="24">
        <v>20</v>
      </c>
      <c r="J33" s="23">
        <v>8</v>
      </c>
      <c r="K33" s="25">
        <v>19</v>
      </c>
      <c r="L33" s="23">
        <v>0</v>
      </c>
      <c r="M33" s="24">
        <v>19</v>
      </c>
      <c r="N33" s="23">
        <v>3</v>
      </c>
      <c r="O33" s="25">
        <v>3</v>
      </c>
      <c r="P33" s="23">
        <v>1</v>
      </c>
      <c r="Q33" s="24">
        <v>19</v>
      </c>
      <c r="R33" s="23">
        <v>8</v>
      </c>
      <c r="S33" s="25">
        <v>7</v>
      </c>
      <c r="T33" s="23">
        <v>4</v>
      </c>
      <c r="U33" s="24">
        <v>15</v>
      </c>
      <c r="V33" s="23">
        <v>10</v>
      </c>
      <c r="W33" s="19">
        <f t="shared" si="0"/>
        <v>408</v>
      </c>
      <c r="X33" s="19">
        <f t="shared" si="1"/>
        <v>107</v>
      </c>
      <c r="Y33" s="18">
        <f t="shared" si="2"/>
        <v>27</v>
      </c>
    </row>
    <row r="34" spans="1:25" ht="12.75" customHeight="1">
      <c r="A34" s="7">
        <v>29</v>
      </c>
      <c r="B34" s="17" t="s">
        <v>160</v>
      </c>
      <c r="C34" s="19">
        <v>283</v>
      </c>
      <c r="D34" s="19">
        <v>101</v>
      </c>
      <c r="E34" s="26">
        <v>21</v>
      </c>
      <c r="F34" s="23">
        <v>10</v>
      </c>
      <c r="G34" s="25">
        <v>6</v>
      </c>
      <c r="H34" s="23">
        <v>3</v>
      </c>
      <c r="I34" s="24">
        <v>20</v>
      </c>
      <c r="J34" s="23">
        <v>7</v>
      </c>
      <c r="K34" s="25">
        <v>19</v>
      </c>
      <c r="L34" s="23">
        <v>0</v>
      </c>
      <c r="M34" s="24">
        <v>19</v>
      </c>
      <c r="N34" s="23">
        <v>5</v>
      </c>
      <c r="O34" s="25">
        <v>3</v>
      </c>
      <c r="P34" s="23">
        <v>2</v>
      </c>
      <c r="Q34" s="24">
        <v>19</v>
      </c>
      <c r="R34" s="23">
        <v>8</v>
      </c>
      <c r="S34" s="25">
        <v>7</v>
      </c>
      <c r="T34" s="23">
        <v>3</v>
      </c>
      <c r="U34" s="24">
        <v>15</v>
      </c>
      <c r="V34" s="23">
        <v>7</v>
      </c>
      <c r="W34" s="19">
        <f t="shared" si="0"/>
        <v>412</v>
      </c>
      <c r="X34" s="19">
        <f t="shared" si="1"/>
        <v>146</v>
      </c>
      <c r="Y34" s="18">
        <f t="shared" si="2"/>
        <v>36</v>
      </c>
    </row>
    <row r="35" spans="1:25" ht="12.75" customHeight="1">
      <c r="A35" s="7">
        <v>30</v>
      </c>
      <c r="B35" s="17" t="s">
        <v>137</v>
      </c>
      <c r="C35" s="19">
        <v>283</v>
      </c>
      <c r="D35" s="19">
        <v>70</v>
      </c>
      <c r="E35" s="26">
        <v>21</v>
      </c>
      <c r="F35" s="23">
        <v>14</v>
      </c>
      <c r="G35" s="25">
        <v>6</v>
      </c>
      <c r="H35" s="23">
        <v>5</v>
      </c>
      <c r="I35" s="24">
        <v>20</v>
      </c>
      <c r="J35" s="23">
        <v>8</v>
      </c>
      <c r="K35" s="25">
        <v>19</v>
      </c>
      <c r="L35" s="23">
        <v>0</v>
      </c>
      <c r="M35" s="24">
        <v>19</v>
      </c>
      <c r="N35" s="23">
        <v>7</v>
      </c>
      <c r="O35" s="25">
        <v>3</v>
      </c>
      <c r="P35" s="23">
        <v>2</v>
      </c>
      <c r="Q35" s="24">
        <v>19</v>
      </c>
      <c r="R35" s="23">
        <v>13</v>
      </c>
      <c r="S35" s="25">
        <v>7</v>
      </c>
      <c r="T35" s="23">
        <v>6</v>
      </c>
      <c r="U35" s="24">
        <v>15</v>
      </c>
      <c r="V35" s="23">
        <v>11</v>
      </c>
      <c r="W35" s="19">
        <f t="shared" si="0"/>
        <v>412</v>
      </c>
      <c r="X35" s="19">
        <f t="shared" si="1"/>
        <v>136</v>
      </c>
      <c r="Y35" s="18">
        <f t="shared" si="2"/>
        <v>34</v>
      </c>
    </row>
    <row r="36" spans="1:25" ht="12.75" customHeight="1">
      <c r="A36" s="7">
        <v>31</v>
      </c>
      <c r="B36" s="17" t="s">
        <v>65</v>
      </c>
      <c r="C36" s="19">
        <v>279</v>
      </c>
      <c r="D36" s="19">
        <v>7</v>
      </c>
      <c r="E36" s="26">
        <v>21</v>
      </c>
      <c r="F36" s="23">
        <v>3</v>
      </c>
      <c r="G36" s="25">
        <v>0</v>
      </c>
      <c r="H36" s="23">
        <v>0</v>
      </c>
      <c r="I36" s="24">
        <v>20</v>
      </c>
      <c r="J36" s="23">
        <v>2</v>
      </c>
      <c r="K36" s="25">
        <v>19</v>
      </c>
      <c r="L36" s="23">
        <v>0</v>
      </c>
      <c r="M36" s="24">
        <v>19</v>
      </c>
      <c r="N36" s="23">
        <v>1</v>
      </c>
      <c r="O36" s="25">
        <v>6</v>
      </c>
      <c r="P36" s="23">
        <v>0</v>
      </c>
      <c r="Q36" s="24">
        <v>19</v>
      </c>
      <c r="R36" s="23">
        <v>0</v>
      </c>
      <c r="S36" s="25">
        <v>8</v>
      </c>
      <c r="T36" s="23">
        <v>0</v>
      </c>
      <c r="U36" s="24">
        <v>15</v>
      </c>
      <c r="V36" s="23">
        <v>2</v>
      </c>
      <c r="W36" s="19">
        <f t="shared" si="0"/>
        <v>406</v>
      </c>
      <c r="X36" s="19">
        <f t="shared" si="1"/>
        <v>15</v>
      </c>
      <c r="Y36" s="18">
        <f t="shared" si="2"/>
        <v>4</v>
      </c>
    </row>
    <row r="37" spans="1:25" ht="12.75" customHeight="1">
      <c r="A37" s="7">
        <v>32</v>
      </c>
      <c r="B37" s="17" t="s">
        <v>66</v>
      </c>
      <c r="C37" s="19">
        <v>279</v>
      </c>
      <c r="D37" s="19">
        <v>80</v>
      </c>
      <c r="E37" s="26">
        <v>21</v>
      </c>
      <c r="F37" s="23">
        <v>5</v>
      </c>
      <c r="G37" s="25">
        <v>0</v>
      </c>
      <c r="H37" s="23">
        <v>0</v>
      </c>
      <c r="I37" s="24">
        <v>20</v>
      </c>
      <c r="J37" s="23">
        <v>1</v>
      </c>
      <c r="K37" s="25">
        <v>19</v>
      </c>
      <c r="L37" s="23">
        <v>1</v>
      </c>
      <c r="M37" s="24">
        <v>19</v>
      </c>
      <c r="N37" s="23">
        <v>1</v>
      </c>
      <c r="O37" s="25">
        <v>6</v>
      </c>
      <c r="P37" s="23">
        <v>0</v>
      </c>
      <c r="Q37" s="24">
        <v>19</v>
      </c>
      <c r="R37" s="23">
        <v>8</v>
      </c>
      <c r="S37" s="25">
        <v>8</v>
      </c>
      <c r="T37" s="23">
        <v>0</v>
      </c>
      <c r="U37" s="24">
        <v>15</v>
      </c>
      <c r="V37" s="23">
        <v>4</v>
      </c>
      <c r="W37" s="19">
        <f t="shared" si="0"/>
        <v>406</v>
      </c>
      <c r="X37" s="19">
        <f t="shared" si="1"/>
        <v>100</v>
      </c>
      <c r="Y37" s="18">
        <f t="shared" si="2"/>
        <v>25</v>
      </c>
    </row>
    <row r="38" spans="1:25" ht="12.75" customHeight="1">
      <c r="A38" s="7">
        <v>33</v>
      </c>
      <c r="B38" s="17" t="s">
        <v>141</v>
      </c>
      <c r="C38" s="19">
        <v>279</v>
      </c>
      <c r="D38" s="19">
        <v>14</v>
      </c>
      <c r="E38" s="26">
        <v>21</v>
      </c>
      <c r="F38" s="23">
        <v>0</v>
      </c>
      <c r="G38" s="25">
        <v>0</v>
      </c>
      <c r="H38" s="23">
        <v>0</v>
      </c>
      <c r="I38" s="24">
        <v>20</v>
      </c>
      <c r="J38" s="23">
        <v>1</v>
      </c>
      <c r="K38" s="25">
        <v>19</v>
      </c>
      <c r="L38" s="23">
        <v>0</v>
      </c>
      <c r="M38" s="24">
        <v>19</v>
      </c>
      <c r="N38" s="23">
        <v>0</v>
      </c>
      <c r="O38" s="25">
        <v>6</v>
      </c>
      <c r="P38" s="23">
        <v>0</v>
      </c>
      <c r="Q38" s="24">
        <v>19</v>
      </c>
      <c r="R38" s="23">
        <v>0</v>
      </c>
      <c r="S38" s="25">
        <v>8</v>
      </c>
      <c r="T38" s="23">
        <v>1</v>
      </c>
      <c r="U38" s="24">
        <v>15</v>
      </c>
      <c r="V38" s="23">
        <v>0</v>
      </c>
      <c r="W38" s="19">
        <f t="shared" si="0"/>
        <v>406</v>
      </c>
      <c r="X38" s="19">
        <f t="shared" si="1"/>
        <v>16</v>
      </c>
      <c r="Y38" s="18">
        <f t="shared" si="2"/>
        <v>4</v>
      </c>
    </row>
    <row r="39" spans="1:25" ht="12.75" customHeight="1">
      <c r="A39" s="7">
        <v>34</v>
      </c>
      <c r="B39" s="17" t="s">
        <v>142</v>
      </c>
      <c r="C39" s="19">
        <v>279</v>
      </c>
      <c r="D39" s="19">
        <v>33</v>
      </c>
      <c r="E39" s="26">
        <v>21</v>
      </c>
      <c r="F39" s="23">
        <v>3</v>
      </c>
      <c r="G39" s="25">
        <v>0</v>
      </c>
      <c r="H39" s="23">
        <v>0</v>
      </c>
      <c r="I39" s="24">
        <v>20</v>
      </c>
      <c r="J39" s="23">
        <v>2</v>
      </c>
      <c r="K39" s="25">
        <v>19</v>
      </c>
      <c r="L39" s="23">
        <v>0</v>
      </c>
      <c r="M39" s="24">
        <v>19</v>
      </c>
      <c r="N39" s="23">
        <v>1</v>
      </c>
      <c r="O39" s="25">
        <v>6</v>
      </c>
      <c r="P39" s="23">
        <v>2</v>
      </c>
      <c r="Q39" s="24">
        <v>19</v>
      </c>
      <c r="R39" s="23">
        <v>2</v>
      </c>
      <c r="S39" s="25">
        <v>8</v>
      </c>
      <c r="T39" s="23">
        <v>1</v>
      </c>
      <c r="U39" s="24">
        <v>15</v>
      </c>
      <c r="V39" s="23">
        <v>3</v>
      </c>
      <c r="W39" s="19">
        <f t="shared" si="0"/>
        <v>406</v>
      </c>
      <c r="X39" s="19">
        <f t="shared" si="1"/>
        <v>47</v>
      </c>
      <c r="Y39" s="18">
        <f t="shared" si="2"/>
        <v>12</v>
      </c>
    </row>
    <row r="40" spans="1:25" ht="12.75" customHeight="1">
      <c r="A40" s="7">
        <v>35</v>
      </c>
      <c r="B40" s="17" t="s">
        <v>139</v>
      </c>
      <c r="C40" s="19">
        <v>279</v>
      </c>
      <c r="D40" s="19">
        <v>2</v>
      </c>
      <c r="E40" s="26">
        <v>21</v>
      </c>
      <c r="F40" s="23">
        <v>0</v>
      </c>
      <c r="G40" s="25">
        <v>0</v>
      </c>
      <c r="H40" s="23">
        <v>0</v>
      </c>
      <c r="I40" s="24">
        <v>20</v>
      </c>
      <c r="J40" s="23">
        <v>0</v>
      </c>
      <c r="K40" s="25">
        <v>19</v>
      </c>
      <c r="L40" s="23">
        <v>0</v>
      </c>
      <c r="M40" s="24">
        <v>19</v>
      </c>
      <c r="N40" s="23">
        <v>0</v>
      </c>
      <c r="O40" s="25">
        <v>6</v>
      </c>
      <c r="P40" s="23">
        <v>0</v>
      </c>
      <c r="Q40" s="24">
        <v>19</v>
      </c>
      <c r="R40" s="23">
        <v>0</v>
      </c>
      <c r="S40" s="25">
        <v>8</v>
      </c>
      <c r="T40" s="23">
        <v>0</v>
      </c>
      <c r="U40" s="24">
        <v>15</v>
      </c>
      <c r="V40" s="23">
        <v>0</v>
      </c>
      <c r="W40" s="19">
        <f t="shared" si="0"/>
        <v>406</v>
      </c>
      <c r="X40" s="19">
        <f t="shared" si="1"/>
        <v>2</v>
      </c>
      <c r="Y40" s="18">
        <f t="shared" si="2"/>
        <v>1</v>
      </c>
    </row>
    <row r="41" spans="1:25" ht="12.75" customHeight="1">
      <c r="A41" s="7">
        <v>36</v>
      </c>
      <c r="B41" s="17" t="s">
        <v>140</v>
      </c>
      <c r="C41" s="19">
        <v>279</v>
      </c>
      <c r="D41" s="19">
        <v>27</v>
      </c>
      <c r="E41" s="26">
        <v>21</v>
      </c>
      <c r="F41" s="23">
        <v>0</v>
      </c>
      <c r="G41" s="25">
        <v>0</v>
      </c>
      <c r="H41" s="23">
        <v>0</v>
      </c>
      <c r="I41" s="24">
        <v>20</v>
      </c>
      <c r="J41" s="23">
        <v>0</v>
      </c>
      <c r="K41" s="25">
        <v>19</v>
      </c>
      <c r="L41" s="23">
        <v>0</v>
      </c>
      <c r="M41" s="24">
        <v>19</v>
      </c>
      <c r="N41" s="23">
        <v>0</v>
      </c>
      <c r="O41" s="25">
        <v>6</v>
      </c>
      <c r="P41" s="23">
        <v>0</v>
      </c>
      <c r="Q41" s="24">
        <v>19</v>
      </c>
      <c r="R41" s="23">
        <v>0</v>
      </c>
      <c r="S41" s="25">
        <v>8</v>
      </c>
      <c r="T41" s="23">
        <v>0</v>
      </c>
      <c r="U41" s="24">
        <v>15</v>
      </c>
      <c r="V41" s="23">
        <v>2</v>
      </c>
      <c r="W41" s="19">
        <f t="shared" si="0"/>
        <v>406</v>
      </c>
      <c r="X41" s="19">
        <f t="shared" si="1"/>
        <v>29</v>
      </c>
      <c r="Y41" s="18">
        <f t="shared" si="2"/>
        <v>8</v>
      </c>
    </row>
    <row r="42" spans="1:25" ht="12.75" customHeight="1">
      <c r="A42" s="7">
        <v>37</v>
      </c>
      <c r="B42" s="17" t="s">
        <v>138</v>
      </c>
      <c r="C42" s="19">
        <v>279</v>
      </c>
      <c r="D42" s="19">
        <v>108</v>
      </c>
      <c r="E42" s="26">
        <v>21</v>
      </c>
      <c r="F42" s="23">
        <v>5</v>
      </c>
      <c r="G42" s="25">
        <v>0</v>
      </c>
      <c r="H42" s="23">
        <v>0</v>
      </c>
      <c r="I42" s="24">
        <v>20</v>
      </c>
      <c r="J42" s="23">
        <v>2</v>
      </c>
      <c r="K42" s="25">
        <v>19</v>
      </c>
      <c r="L42" s="23">
        <v>2</v>
      </c>
      <c r="M42" s="24">
        <v>19</v>
      </c>
      <c r="N42" s="23">
        <v>1</v>
      </c>
      <c r="O42" s="25">
        <v>6</v>
      </c>
      <c r="P42" s="23">
        <v>4</v>
      </c>
      <c r="Q42" s="24">
        <v>19</v>
      </c>
      <c r="R42" s="23">
        <v>3</v>
      </c>
      <c r="S42" s="25">
        <v>8</v>
      </c>
      <c r="T42" s="23">
        <v>0</v>
      </c>
      <c r="U42" s="24">
        <v>15</v>
      </c>
      <c r="V42" s="23">
        <v>0</v>
      </c>
      <c r="W42" s="19">
        <f t="shared" si="0"/>
        <v>406</v>
      </c>
      <c r="X42" s="19">
        <f t="shared" si="1"/>
        <v>125</v>
      </c>
      <c r="Y42" s="18">
        <f t="shared" si="2"/>
        <v>31</v>
      </c>
    </row>
    <row r="43" spans="1:25" ht="12.75" customHeight="1">
      <c r="A43" s="7">
        <v>38</v>
      </c>
      <c r="B43" s="17" t="s">
        <v>67</v>
      </c>
      <c r="C43" s="19">
        <v>279</v>
      </c>
      <c r="D43" s="19">
        <v>138</v>
      </c>
      <c r="E43" s="26">
        <v>21</v>
      </c>
      <c r="F43" s="23">
        <v>12</v>
      </c>
      <c r="G43" s="25">
        <v>0</v>
      </c>
      <c r="H43" s="23">
        <v>0</v>
      </c>
      <c r="I43" s="24">
        <v>20</v>
      </c>
      <c r="J43" s="23">
        <v>8</v>
      </c>
      <c r="K43" s="25">
        <v>19</v>
      </c>
      <c r="L43" s="23">
        <v>2</v>
      </c>
      <c r="M43" s="24">
        <v>19</v>
      </c>
      <c r="N43" s="23">
        <v>7</v>
      </c>
      <c r="O43" s="25">
        <v>6</v>
      </c>
      <c r="P43" s="23">
        <v>2</v>
      </c>
      <c r="Q43" s="24">
        <v>19</v>
      </c>
      <c r="R43" s="23">
        <v>10</v>
      </c>
      <c r="S43" s="25">
        <v>8</v>
      </c>
      <c r="T43" s="23">
        <v>2</v>
      </c>
      <c r="U43" s="24">
        <v>15</v>
      </c>
      <c r="V43" s="23">
        <v>10</v>
      </c>
      <c r="W43" s="19">
        <f t="shared" si="0"/>
        <v>406</v>
      </c>
      <c r="X43" s="19">
        <f t="shared" si="1"/>
        <v>191</v>
      </c>
      <c r="Y43" s="18">
        <f t="shared" si="2"/>
        <v>48</v>
      </c>
    </row>
    <row r="44" spans="1:25" ht="12.75" customHeight="1">
      <c r="A44" s="7">
        <v>39</v>
      </c>
      <c r="B44" s="17" t="s">
        <v>68</v>
      </c>
      <c r="C44" s="19">
        <v>279</v>
      </c>
      <c r="D44" s="19">
        <v>147</v>
      </c>
      <c r="E44" s="26">
        <v>21</v>
      </c>
      <c r="F44" s="23">
        <v>12</v>
      </c>
      <c r="G44" s="25">
        <v>0</v>
      </c>
      <c r="H44" s="23">
        <v>0</v>
      </c>
      <c r="I44" s="24">
        <v>20</v>
      </c>
      <c r="J44" s="23">
        <v>9</v>
      </c>
      <c r="K44" s="25">
        <v>19</v>
      </c>
      <c r="L44" s="23">
        <v>3</v>
      </c>
      <c r="M44" s="24">
        <v>19</v>
      </c>
      <c r="N44" s="23">
        <v>6</v>
      </c>
      <c r="O44" s="25">
        <v>6</v>
      </c>
      <c r="P44" s="23">
        <v>1</v>
      </c>
      <c r="Q44" s="24">
        <v>19</v>
      </c>
      <c r="R44" s="23">
        <v>11</v>
      </c>
      <c r="S44" s="25">
        <v>8</v>
      </c>
      <c r="T44" s="23">
        <v>6</v>
      </c>
      <c r="U44" s="24">
        <v>15</v>
      </c>
      <c r="V44" s="23">
        <v>8</v>
      </c>
      <c r="W44" s="19">
        <f t="shared" si="0"/>
        <v>406</v>
      </c>
      <c r="X44" s="19">
        <f t="shared" si="1"/>
        <v>203</v>
      </c>
      <c r="Y44" s="18">
        <f t="shared" si="2"/>
        <v>50</v>
      </c>
    </row>
    <row r="45" spans="1:25" ht="12.75" customHeight="1">
      <c r="A45" s="7">
        <v>40</v>
      </c>
      <c r="B45" s="17" t="s">
        <v>69</v>
      </c>
      <c r="C45" s="19">
        <v>279</v>
      </c>
      <c r="D45" s="19">
        <v>71</v>
      </c>
      <c r="E45" s="26">
        <v>21</v>
      </c>
      <c r="F45" s="23">
        <v>2</v>
      </c>
      <c r="G45" s="25">
        <v>0</v>
      </c>
      <c r="H45" s="23">
        <v>0</v>
      </c>
      <c r="I45" s="24">
        <v>20</v>
      </c>
      <c r="J45" s="23">
        <v>0</v>
      </c>
      <c r="K45" s="25">
        <v>19</v>
      </c>
      <c r="L45" s="23">
        <v>0</v>
      </c>
      <c r="M45" s="24">
        <v>19</v>
      </c>
      <c r="N45" s="23">
        <v>0</v>
      </c>
      <c r="O45" s="25">
        <v>6</v>
      </c>
      <c r="P45" s="23">
        <v>0</v>
      </c>
      <c r="Q45" s="24">
        <v>19</v>
      </c>
      <c r="R45" s="23">
        <v>2</v>
      </c>
      <c r="S45" s="25">
        <v>8</v>
      </c>
      <c r="T45" s="23">
        <v>1</v>
      </c>
      <c r="U45" s="24">
        <v>15</v>
      </c>
      <c r="V45" s="23">
        <v>1</v>
      </c>
      <c r="W45" s="19">
        <f t="shared" si="0"/>
        <v>406</v>
      </c>
      <c r="X45" s="19">
        <f t="shared" si="1"/>
        <v>77</v>
      </c>
      <c r="Y45" s="18">
        <f t="shared" si="2"/>
        <v>19</v>
      </c>
    </row>
    <row r="46" spans="1:25" ht="12.75" customHeight="1">
      <c r="A46" s="7">
        <v>41</v>
      </c>
      <c r="B46" s="17" t="s">
        <v>70</v>
      </c>
      <c r="C46" s="19">
        <v>279</v>
      </c>
      <c r="D46" s="19">
        <v>18</v>
      </c>
      <c r="E46" s="26">
        <v>21</v>
      </c>
      <c r="F46" s="23">
        <v>0</v>
      </c>
      <c r="G46" s="25">
        <v>0</v>
      </c>
      <c r="H46" s="23">
        <v>0</v>
      </c>
      <c r="I46" s="24">
        <v>20</v>
      </c>
      <c r="J46" s="23">
        <v>0</v>
      </c>
      <c r="K46" s="25">
        <v>19</v>
      </c>
      <c r="L46" s="23">
        <v>0</v>
      </c>
      <c r="M46" s="24">
        <v>19</v>
      </c>
      <c r="N46" s="23">
        <v>0</v>
      </c>
      <c r="O46" s="25">
        <v>6</v>
      </c>
      <c r="P46" s="23">
        <v>0</v>
      </c>
      <c r="Q46" s="24">
        <v>19</v>
      </c>
      <c r="R46" s="23">
        <v>0</v>
      </c>
      <c r="S46" s="25">
        <v>8</v>
      </c>
      <c r="T46" s="23">
        <v>0</v>
      </c>
      <c r="U46" s="24">
        <v>15</v>
      </c>
      <c r="V46" s="23">
        <v>1</v>
      </c>
      <c r="W46" s="19">
        <f t="shared" si="0"/>
        <v>406</v>
      </c>
      <c r="X46" s="19">
        <f t="shared" si="1"/>
        <v>19</v>
      </c>
      <c r="Y46" s="18">
        <f t="shared" si="2"/>
        <v>5</v>
      </c>
    </row>
    <row r="47" spans="1:25" ht="12.75" customHeight="1">
      <c r="A47" s="7">
        <v>42</v>
      </c>
      <c r="B47" s="17" t="s">
        <v>71</v>
      </c>
      <c r="C47" s="19">
        <v>279</v>
      </c>
      <c r="D47" s="19">
        <v>123</v>
      </c>
      <c r="E47" s="26">
        <v>21</v>
      </c>
      <c r="F47" s="23">
        <v>13</v>
      </c>
      <c r="G47" s="25">
        <v>0</v>
      </c>
      <c r="H47" s="23">
        <v>0</v>
      </c>
      <c r="I47" s="24">
        <v>20</v>
      </c>
      <c r="J47" s="23">
        <v>5</v>
      </c>
      <c r="K47" s="25">
        <v>19</v>
      </c>
      <c r="L47" s="23">
        <v>1</v>
      </c>
      <c r="M47" s="24">
        <v>19</v>
      </c>
      <c r="N47" s="23">
        <v>6</v>
      </c>
      <c r="O47" s="25">
        <v>6</v>
      </c>
      <c r="P47" s="23">
        <v>4</v>
      </c>
      <c r="Q47" s="24">
        <v>19</v>
      </c>
      <c r="R47" s="23">
        <v>11</v>
      </c>
      <c r="S47" s="25">
        <v>8</v>
      </c>
      <c r="T47" s="23">
        <v>3</v>
      </c>
      <c r="U47" s="24">
        <v>15</v>
      </c>
      <c r="V47" s="23">
        <v>6</v>
      </c>
      <c r="W47" s="19">
        <f t="shared" si="0"/>
        <v>406</v>
      </c>
      <c r="X47" s="19">
        <f t="shared" si="1"/>
        <v>172</v>
      </c>
      <c r="Y47" s="18">
        <f t="shared" si="2"/>
        <v>43</v>
      </c>
    </row>
    <row r="48" spans="1:25" ht="12.75" customHeight="1">
      <c r="A48" s="7">
        <v>43</v>
      </c>
      <c r="B48" s="17" t="s">
        <v>72</v>
      </c>
      <c r="C48" s="19">
        <v>279</v>
      </c>
      <c r="D48" s="19">
        <v>111</v>
      </c>
      <c r="E48" s="26">
        <v>21</v>
      </c>
      <c r="F48" s="23">
        <v>14</v>
      </c>
      <c r="G48" s="25">
        <v>0</v>
      </c>
      <c r="H48" s="23">
        <v>0</v>
      </c>
      <c r="I48" s="24">
        <v>20</v>
      </c>
      <c r="J48" s="23">
        <v>6</v>
      </c>
      <c r="K48" s="25">
        <v>19</v>
      </c>
      <c r="L48" s="23">
        <v>1</v>
      </c>
      <c r="M48" s="24">
        <v>19</v>
      </c>
      <c r="N48" s="23">
        <v>5</v>
      </c>
      <c r="O48" s="25">
        <v>6</v>
      </c>
      <c r="P48" s="23">
        <v>6</v>
      </c>
      <c r="Q48" s="24">
        <v>19</v>
      </c>
      <c r="R48" s="23">
        <v>8</v>
      </c>
      <c r="S48" s="25">
        <v>8</v>
      </c>
      <c r="T48" s="23">
        <v>3</v>
      </c>
      <c r="U48" s="24">
        <v>15</v>
      </c>
      <c r="V48" s="23">
        <v>10</v>
      </c>
      <c r="W48" s="19">
        <f t="shared" si="0"/>
        <v>406</v>
      </c>
      <c r="X48" s="19">
        <f t="shared" si="1"/>
        <v>164</v>
      </c>
      <c r="Y48" s="18">
        <f t="shared" si="2"/>
        <v>41</v>
      </c>
    </row>
    <row r="49" spans="1:25" ht="12.75" customHeight="1">
      <c r="A49" s="7">
        <v>44</v>
      </c>
      <c r="B49" s="17" t="s">
        <v>73</v>
      </c>
      <c r="C49" s="19">
        <v>279</v>
      </c>
      <c r="D49" s="19">
        <v>76</v>
      </c>
      <c r="E49" s="26">
        <v>21</v>
      </c>
      <c r="F49" s="23">
        <v>7</v>
      </c>
      <c r="G49" s="25">
        <v>0</v>
      </c>
      <c r="H49" s="23">
        <v>0</v>
      </c>
      <c r="I49" s="24">
        <v>20</v>
      </c>
      <c r="J49" s="23">
        <v>5</v>
      </c>
      <c r="K49" s="25">
        <v>19</v>
      </c>
      <c r="L49" s="23">
        <v>1</v>
      </c>
      <c r="M49" s="24">
        <v>19</v>
      </c>
      <c r="N49" s="23">
        <v>2</v>
      </c>
      <c r="O49" s="25">
        <v>6</v>
      </c>
      <c r="P49" s="23">
        <v>1</v>
      </c>
      <c r="Q49" s="24">
        <v>19</v>
      </c>
      <c r="R49" s="23">
        <v>5</v>
      </c>
      <c r="S49" s="25">
        <v>8</v>
      </c>
      <c r="T49" s="23">
        <v>3</v>
      </c>
      <c r="U49" s="24">
        <v>15</v>
      </c>
      <c r="V49" s="23">
        <v>8</v>
      </c>
      <c r="W49" s="19">
        <f t="shared" si="0"/>
        <v>406</v>
      </c>
      <c r="X49" s="19">
        <f t="shared" si="1"/>
        <v>108</v>
      </c>
      <c r="Y49" s="18">
        <f t="shared" si="2"/>
        <v>27</v>
      </c>
    </row>
    <row r="50" spans="1:25" ht="12.75" customHeight="1">
      <c r="A50" s="7">
        <v>45</v>
      </c>
      <c r="B50" s="17" t="s">
        <v>159</v>
      </c>
      <c r="C50" s="19">
        <v>273</v>
      </c>
      <c r="D50" s="19">
        <v>85</v>
      </c>
      <c r="E50" s="26">
        <v>21</v>
      </c>
      <c r="F50" s="23">
        <v>14</v>
      </c>
      <c r="G50" s="25">
        <v>0</v>
      </c>
      <c r="H50" s="23">
        <v>0</v>
      </c>
      <c r="I50" s="24">
        <v>20</v>
      </c>
      <c r="J50" s="23">
        <v>11</v>
      </c>
      <c r="K50" s="25">
        <v>19</v>
      </c>
      <c r="L50" s="23">
        <v>2</v>
      </c>
      <c r="M50" s="24">
        <v>19</v>
      </c>
      <c r="N50" s="23">
        <v>8</v>
      </c>
      <c r="O50" s="25">
        <v>6</v>
      </c>
      <c r="P50" s="23">
        <v>2</v>
      </c>
      <c r="Q50" s="24">
        <v>19</v>
      </c>
      <c r="R50" s="23">
        <v>1</v>
      </c>
      <c r="S50" s="25">
        <v>8</v>
      </c>
      <c r="T50" s="23">
        <v>3</v>
      </c>
      <c r="U50" s="24">
        <v>15</v>
      </c>
      <c r="V50" s="23">
        <v>8</v>
      </c>
      <c r="W50" s="19">
        <f t="shared" si="0"/>
        <v>400</v>
      </c>
      <c r="X50" s="19">
        <f t="shared" si="1"/>
        <v>134</v>
      </c>
      <c r="Y50" s="18">
        <f t="shared" si="2"/>
        <v>34</v>
      </c>
    </row>
    <row r="51" spans="1:25" ht="12.75" customHeight="1">
      <c r="A51" s="7">
        <v>46</v>
      </c>
      <c r="B51" s="17" t="s">
        <v>158</v>
      </c>
      <c r="C51" s="19">
        <v>262</v>
      </c>
      <c r="D51" s="19">
        <v>58</v>
      </c>
      <c r="E51" s="26">
        <v>21</v>
      </c>
      <c r="F51" s="23">
        <v>1</v>
      </c>
      <c r="G51" s="25">
        <v>6</v>
      </c>
      <c r="H51" s="23">
        <v>1</v>
      </c>
      <c r="I51" s="24">
        <v>20</v>
      </c>
      <c r="J51" s="23">
        <v>1</v>
      </c>
      <c r="K51" s="25">
        <v>19</v>
      </c>
      <c r="L51" s="23">
        <v>0</v>
      </c>
      <c r="M51" s="24">
        <v>19</v>
      </c>
      <c r="N51" s="23">
        <v>0</v>
      </c>
      <c r="O51" s="25">
        <v>4</v>
      </c>
      <c r="P51" s="23">
        <v>0</v>
      </c>
      <c r="Q51" s="24">
        <v>19</v>
      </c>
      <c r="R51" s="23">
        <v>10</v>
      </c>
      <c r="S51" s="25">
        <v>8</v>
      </c>
      <c r="T51" s="23">
        <v>5</v>
      </c>
      <c r="U51" s="24">
        <v>15</v>
      </c>
      <c r="V51" s="23">
        <v>1</v>
      </c>
      <c r="W51" s="19">
        <f t="shared" si="0"/>
        <v>393</v>
      </c>
      <c r="X51" s="19">
        <f t="shared" si="1"/>
        <v>77</v>
      </c>
      <c r="Y51" s="18">
        <f t="shared" si="2"/>
        <v>20</v>
      </c>
    </row>
    <row r="52" spans="1:25" ht="12.75" customHeight="1">
      <c r="A52" s="7">
        <v>47</v>
      </c>
      <c r="B52" s="17" t="s">
        <v>74</v>
      </c>
      <c r="C52" s="19">
        <v>262</v>
      </c>
      <c r="D52" s="19">
        <v>86</v>
      </c>
      <c r="E52" s="26">
        <v>21</v>
      </c>
      <c r="F52" s="23">
        <v>16</v>
      </c>
      <c r="G52" s="25">
        <v>6</v>
      </c>
      <c r="H52" s="23">
        <v>5</v>
      </c>
      <c r="I52" s="24">
        <v>20</v>
      </c>
      <c r="J52" s="23">
        <v>5</v>
      </c>
      <c r="K52" s="25">
        <v>19</v>
      </c>
      <c r="L52" s="23">
        <v>4</v>
      </c>
      <c r="M52" s="24">
        <v>19</v>
      </c>
      <c r="N52" s="23">
        <v>4</v>
      </c>
      <c r="O52" s="25">
        <v>4</v>
      </c>
      <c r="P52" s="23">
        <v>4</v>
      </c>
      <c r="Q52" s="24">
        <v>19</v>
      </c>
      <c r="R52" s="23">
        <v>8</v>
      </c>
      <c r="S52" s="25">
        <v>0</v>
      </c>
      <c r="T52" s="23">
        <v>0</v>
      </c>
      <c r="U52" s="24">
        <v>15</v>
      </c>
      <c r="V52" s="23">
        <v>7</v>
      </c>
      <c r="W52" s="19">
        <f t="shared" si="0"/>
        <v>385</v>
      </c>
      <c r="X52" s="19">
        <f t="shared" si="1"/>
        <v>139</v>
      </c>
      <c r="Y52" s="18">
        <f t="shared" si="2"/>
        <v>37</v>
      </c>
    </row>
    <row r="53" spans="1:25" ht="12.75" customHeight="1">
      <c r="A53" s="7">
        <v>48</v>
      </c>
      <c r="B53" s="17" t="s">
        <v>75</v>
      </c>
      <c r="C53" s="19">
        <v>262</v>
      </c>
      <c r="D53" s="19">
        <v>48</v>
      </c>
      <c r="E53" s="26">
        <v>21</v>
      </c>
      <c r="F53" s="23">
        <v>6</v>
      </c>
      <c r="G53" s="25">
        <v>6</v>
      </c>
      <c r="H53" s="23">
        <v>0</v>
      </c>
      <c r="I53" s="24">
        <v>20</v>
      </c>
      <c r="J53" s="23">
        <v>4</v>
      </c>
      <c r="K53" s="25">
        <v>19</v>
      </c>
      <c r="L53" s="23">
        <v>0</v>
      </c>
      <c r="M53" s="24">
        <v>19</v>
      </c>
      <c r="N53" s="23">
        <v>1</v>
      </c>
      <c r="O53" s="25">
        <v>4</v>
      </c>
      <c r="P53" s="23">
        <v>0</v>
      </c>
      <c r="Q53" s="24">
        <v>19</v>
      </c>
      <c r="R53" s="23">
        <v>5</v>
      </c>
      <c r="S53" s="25">
        <v>0</v>
      </c>
      <c r="T53" s="23">
        <v>0</v>
      </c>
      <c r="U53" s="24">
        <v>15</v>
      </c>
      <c r="V53" s="23">
        <v>3</v>
      </c>
      <c r="W53" s="19">
        <f t="shared" si="0"/>
        <v>385</v>
      </c>
      <c r="X53" s="19">
        <f t="shared" si="1"/>
        <v>67</v>
      </c>
      <c r="Y53" s="18">
        <f t="shared" si="2"/>
        <v>18</v>
      </c>
    </row>
    <row r="54" spans="1:25" ht="12.75" customHeight="1">
      <c r="A54" s="7">
        <v>49</v>
      </c>
      <c r="B54" s="17" t="s">
        <v>76</v>
      </c>
      <c r="C54" s="19">
        <v>262</v>
      </c>
      <c r="D54" s="19">
        <v>26</v>
      </c>
      <c r="E54" s="26">
        <v>21</v>
      </c>
      <c r="F54" s="23">
        <v>2</v>
      </c>
      <c r="G54" s="25">
        <v>6</v>
      </c>
      <c r="H54" s="23">
        <v>0</v>
      </c>
      <c r="I54" s="24">
        <v>20</v>
      </c>
      <c r="J54" s="23">
        <v>0</v>
      </c>
      <c r="K54" s="25">
        <v>19</v>
      </c>
      <c r="L54" s="23">
        <v>0</v>
      </c>
      <c r="M54" s="24">
        <v>19</v>
      </c>
      <c r="N54" s="23">
        <v>1</v>
      </c>
      <c r="O54" s="25">
        <v>4</v>
      </c>
      <c r="P54" s="23">
        <v>0</v>
      </c>
      <c r="Q54" s="24">
        <v>19</v>
      </c>
      <c r="R54" s="23">
        <v>0</v>
      </c>
      <c r="S54" s="25">
        <v>0</v>
      </c>
      <c r="T54" s="23">
        <v>0</v>
      </c>
      <c r="U54" s="24">
        <v>15</v>
      </c>
      <c r="V54" s="23">
        <v>0</v>
      </c>
      <c r="W54" s="19">
        <f t="shared" si="0"/>
        <v>385</v>
      </c>
      <c r="X54" s="19">
        <f t="shared" si="1"/>
        <v>29</v>
      </c>
      <c r="Y54" s="18">
        <f t="shared" si="2"/>
        <v>8</v>
      </c>
    </row>
    <row r="55" spans="1:25" ht="12.75" customHeight="1">
      <c r="A55" s="7">
        <v>50</v>
      </c>
      <c r="B55" s="17" t="s">
        <v>143</v>
      </c>
      <c r="C55" s="19">
        <v>262</v>
      </c>
      <c r="D55" s="19">
        <v>3</v>
      </c>
      <c r="E55" s="26">
        <v>21</v>
      </c>
      <c r="F55" s="23">
        <v>0</v>
      </c>
      <c r="G55" s="25">
        <v>6</v>
      </c>
      <c r="H55" s="23">
        <v>0</v>
      </c>
      <c r="I55" s="24">
        <v>20</v>
      </c>
      <c r="J55" s="23">
        <v>0</v>
      </c>
      <c r="K55" s="25">
        <v>19</v>
      </c>
      <c r="L55" s="23">
        <v>0</v>
      </c>
      <c r="M55" s="24">
        <v>19</v>
      </c>
      <c r="N55" s="23">
        <v>0</v>
      </c>
      <c r="O55" s="25">
        <v>4</v>
      </c>
      <c r="P55" s="23">
        <v>0</v>
      </c>
      <c r="Q55" s="24">
        <v>19</v>
      </c>
      <c r="R55" s="23">
        <v>0</v>
      </c>
      <c r="S55" s="25">
        <v>0</v>
      </c>
      <c r="T55" s="23">
        <v>0</v>
      </c>
      <c r="U55" s="24">
        <v>15</v>
      </c>
      <c r="V55" s="23">
        <v>0</v>
      </c>
      <c r="W55" s="19">
        <f t="shared" si="0"/>
        <v>385</v>
      </c>
      <c r="X55" s="19">
        <f t="shared" si="1"/>
        <v>3</v>
      </c>
      <c r="Y55" s="18">
        <f t="shared" si="2"/>
        <v>1</v>
      </c>
    </row>
    <row r="56" spans="1:25" ht="12.75" customHeight="1">
      <c r="A56" s="7">
        <v>51</v>
      </c>
      <c r="B56" s="17" t="s">
        <v>77</v>
      </c>
      <c r="C56" s="19">
        <v>262</v>
      </c>
      <c r="D56" s="19">
        <v>14</v>
      </c>
      <c r="E56" s="26">
        <v>21</v>
      </c>
      <c r="F56" s="23">
        <v>9</v>
      </c>
      <c r="G56" s="25">
        <v>6</v>
      </c>
      <c r="H56" s="23">
        <v>0</v>
      </c>
      <c r="I56" s="24">
        <v>20</v>
      </c>
      <c r="J56" s="23">
        <v>3</v>
      </c>
      <c r="K56" s="25">
        <v>19</v>
      </c>
      <c r="L56" s="23">
        <v>3</v>
      </c>
      <c r="M56" s="24">
        <v>19</v>
      </c>
      <c r="N56" s="23">
        <v>2</v>
      </c>
      <c r="O56" s="25">
        <v>4</v>
      </c>
      <c r="P56" s="23">
        <v>1</v>
      </c>
      <c r="Q56" s="24">
        <v>19</v>
      </c>
      <c r="R56" s="23">
        <v>3</v>
      </c>
      <c r="S56" s="25">
        <v>0</v>
      </c>
      <c r="T56" s="23">
        <v>0</v>
      </c>
      <c r="U56" s="24">
        <v>15</v>
      </c>
      <c r="V56" s="23">
        <v>3</v>
      </c>
      <c r="W56" s="19">
        <f t="shared" si="0"/>
        <v>385</v>
      </c>
      <c r="X56" s="19">
        <f t="shared" si="1"/>
        <v>38</v>
      </c>
      <c r="Y56" s="18">
        <f t="shared" si="2"/>
        <v>10</v>
      </c>
    </row>
    <row r="57" spans="1:25" ht="12.75" customHeight="1">
      <c r="A57" s="7">
        <v>52</v>
      </c>
      <c r="B57" s="17" t="s">
        <v>79</v>
      </c>
      <c r="C57" s="19">
        <v>262</v>
      </c>
      <c r="D57" s="19">
        <v>8</v>
      </c>
      <c r="E57" s="26">
        <v>21</v>
      </c>
      <c r="F57" s="23">
        <v>1</v>
      </c>
      <c r="G57" s="25">
        <v>6</v>
      </c>
      <c r="H57" s="23">
        <v>0</v>
      </c>
      <c r="I57" s="24">
        <v>20</v>
      </c>
      <c r="J57" s="23">
        <v>1</v>
      </c>
      <c r="K57" s="25">
        <v>19</v>
      </c>
      <c r="L57" s="23">
        <v>0</v>
      </c>
      <c r="M57" s="24">
        <v>19</v>
      </c>
      <c r="N57" s="23">
        <v>0</v>
      </c>
      <c r="O57" s="25">
        <v>4</v>
      </c>
      <c r="P57" s="23">
        <v>1</v>
      </c>
      <c r="Q57" s="24">
        <v>19</v>
      </c>
      <c r="R57" s="23">
        <v>0</v>
      </c>
      <c r="S57" s="25">
        <v>0</v>
      </c>
      <c r="T57" s="23">
        <v>0</v>
      </c>
      <c r="U57" s="24">
        <v>15</v>
      </c>
      <c r="V57" s="23">
        <v>1</v>
      </c>
      <c r="W57" s="19">
        <f t="shared" si="0"/>
        <v>385</v>
      </c>
      <c r="X57" s="19">
        <f t="shared" si="1"/>
        <v>12</v>
      </c>
      <c r="Y57" s="18">
        <f t="shared" si="2"/>
        <v>4</v>
      </c>
    </row>
    <row r="58" spans="1:25" ht="12.75" customHeight="1">
      <c r="A58" s="7">
        <v>53</v>
      </c>
      <c r="B58" s="17" t="s">
        <v>78</v>
      </c>
      <c r="C58" s="19">
        <v>262</v>
      </c>
      <c r="D58" s="19">
        <v>22</v>
      </c>
      <c r="E58" s="26">
        <v>21</v>
      </c>
      <c r="F58" s="23">
        <v>3</v>
      </c>
      <c r="G58" s="25">
        <v>6</v>
      </c>
      <c r="H58" s="23">
        <v>0</v>
      </c>
      <c r="I58" s="24">
        <v>20</v>
      </c>
      <c r="J58" s="23">
        <v>0</v>
      </c>
      <c r="K58" s="25">
        <v>19</v>
      </c>
      <c r="L58" s="23">
        <v>0</v>
      </c>
      <c r="M58" s="24">
        <v>19</v>
      </c>
      <c r="N58" s="23">
        <v>1</v>
      </c>
      <c r="O58" s="25">
        <v>4</v>
      </c>
      <c r="P58" s="23">
        <v>1</v>
      </c>
      <c r="Q58" s="24">
        <v>19</v>
      </c>
      <c r="R58" s="23">
        <v>2</v>
      </c>
      <c r="S58" s="25">
        <v>0</v>
      </c>
      <c r="T58" s="23">
        <v>0</v>
      </c>
      <c r="U58" s="24">
        <v>15</v>
      </c>
      <c r="V58" s="23">
        <v>4</v>
      </c>
      <c r="W58" s="19">
        <f t="shared" si="0"/>
        <v>385</v>
      </c>
      <c r="X58" s="19">
        <f t="shared" si="1"/>
        <v>33</v>
      </c>
      <c r="Y58" s="18">
        <f t="shared" si="2"/>
        <v>9</v>
      </c>
    </row>
    <row r="59" spans="1:25" ht="12.75" customHeight="1">
      <c r="A59" s="7">
        <v>54</v>
      </c>
      <c r="B59" s="17" t="s">
        <v>222</v>
      </c>
      <c r="C59" s="19">
        <v>262</v>
      </c>
      <c r="D59" s="19">
        <v>33</v>
      </c>
      <c r="E59" s="26">
        <v>21</v>
      </c>
      <c r="F59" s="23">
        <v>3</v>
      </c>
      <c r="G59" s="25">
        <v>6</v>
      </c>
      <c r="H59" s="23">
        <v>1</v>
      </c>
      <c r="I59" s="24">
        <v>20</v>
      </c>
      <c r="J59" s="23">
        <v>1</v>
      </c>
      <c r="K59" s="25">
        <v>19</v>
      </c>
      <c r="L59" s="23">
        <v>1</v>
      </c>
      <c r="M59" s="24">
        <v>19</v>
      </c>
      <c r="N59" s="23">
        <v>0</v>
      </c>
      <c r="O59" s="25">
        <v>4</v>
      </c>
      <c r="P59" s="23">
        <v>0</v>
      </c>
      <c r="Q59" s="24">
        <v>19</v>
      </c>
      <c r="R59" s="23">
        <v>2</v>
      </c>
      <c r="S59" s="25">
        <v>0</v>
      </c>
      <c r="T59" s="23">
        <v>0</v>
      </c>
      <c r="U59" s="24">
        <v>15</v>
      </c>
      <c r="V59" s="23">
        <v>1</v>
      </c>
      <c r="W59" s="19">
        <f t="shared" si="0"/>
        <v>385</v>
      </c>
      <c r="X59" s="19">
        <f t="shared" si="1"/>
        <v>42</v>
      </c>
      <c r="Y59" s="18">
        <f t="shared" si="2"/>
        <v>11</v>
      </c>
    </row>
    <row r="60" spans="1:25" ht="12.75" customHeight="1">
      <c r="A60" s="7">
        <v>55</v>
      </c>
      <c r="B60" s="17" t="s">
        <v>80</v>
      </c>
      <c r="C60" s="19">
        <v>262</v>
      </c>
      <c r="D60" s="19">
        <v>0</v>
      </c>
      <c r="E60" s="26">
        <v>21</v>
      </c>
      <c r="F60" s="23">
        <v>0</v>
      </c>
      <c r="G60" s="25">
        <v>6</v>
      </c>
      <c r="H60" s="23">
        <v>0</v>
      </c>
      <c r="I60" s="24">
        <v>20</v>
      </c>
      <c r="J60" s="23">
        <v>0</v>
      </c>
      <c r="K60" s="25">
        <v>19</v>
      </c>
      <c r="L60" s="23">
        <v>0</v>
      </c>
      <c r="M60" s="24">
        <v>19</v>
      </c>
      <c r="N60" s="23">
        <v>0</v>
      </c>
      <c r="O60" s="25">
        <v>4</v>
      </c>
      <c r="P60" s="23">
        <v>0</v>
      </c>
      <c r="Q60" s="24">
        <v>19</v>
      </c>
      <c r="R60" s="23">
        <v>0</v>
      </c>
      <c r="S60" s="25">
        <v>0</v>
      </c>
      <c r="T60" s="23">
        <v>0</v>
      </c>
      <c r="U60" s="24">
        <v>15</v>
      </c>
      <c r="V60" s="23">
        <v>0</v>
      </c>
      <c r="W60" s="19">
        <f t="shared" si="0"/>
        <v>385</v>
      </c>
      <c r="X60" s="19">
        <f t="shared" si="1"/>
        <v>0</v>
      </c>
      <c r="Y60" s="18">
        <f t="shared" si="2"/>
        <v>0</v>
      </c>
    </row>
    <row r="61" spans="1:25" ht="12.75" customHeight="1">
      <c r="A61" s="7">
        <v>56</v>
      </c>
      <c r="B61" s="17" t="s">
        <v>81</v>
      </c>
      <c r="C61" s="19">
        <v>262</v>
      </c>
      <c r="D61" s="19">
        <v>11</v>
      </c>
      <c r="E61" s="26">
        <v>21</v>
      </c>
      <c r="F61" s="23">
        <v>0</v>
      </c>
      <c r="G61" s="25">
        <v>6</v>
      </c>
      <c r="H61" s="23">
        <v>0</v>
      </c>
      <c r="I61" s="24">
        <v>20</v>
      </c>
      <c r="J61" s="23">
        <v>0</v>
      </c>
      <c r="K61" s="25">
        <v>19</v>
      </c>
      <c r="L61" s="23">
        <v>0</v>
      </c>
      <c r="M61" s="24">
        <v>19</v>
      </c>
      <c r="N61" s="23">
        <v>0</v>
      </c>
      <c r="O61" s="25">
        <v>4</v>
      </c>
      <c r="P61" s="23">
        <v>0</v>
      </c>
      <c r="Q61" s="24">
        <v>19</v>
      </c>
      <c r="R61" s="23">
        <v>0</v>
      </c>
      <c r="S61" s="25">
        <v>0</v>
      </c>
      <c r="T61" s="23">
        <v>0</v>
      </c>
      <c r="U61" s="24">
        <v>15</v>
      </c>
      <c r="V61" s="23">
        <v>0</v>
      </c>
      <c r="W61" s="19">
        <f t="shared" si="0"/>
        <v>385</v>
      </c>
      <c r="X61" s="19">
        <f t="shared" si="1"/>
        <v>11</v>
      </c>
      <c r="Y61" s="18">
        <f t="shared" si="2"/>
        <v>3</v>
      </c>
    </row>
    <row r="62" spans="1:25" ht="12.75" customHeight="1">
      <c r="A62" s="7">
        <v>57</v>
      </c>
      <c r="B62" s="17" t="s">
        <v>82</v>
      </c>
      <c r="C62" s="19">
        <v>262</v>
      </c>
      <c r="D62" s="19">
        <v>52</v>
      </c>
      <c r="E62" s="26">
        <v>21</v>
      </c>
      <c r="F62" s="23">
        <v>7</v>
      </c>
      <c r="G62" s="25">
        <v>6</v>
      </c>
      <c r="H62" s="23">
        <v>1</v>
      </c>
      <c r="I62" s="24">
        <v>20</v>
      </c>
      <c r="J62" s="23">
        <v>2</v>
      </c>
      <c r="K62" s="25">
        <v>19</v>
      </c>
      <c r="L62" s="23">
        <v>2</v>
      </c>
      <c r="M62" s="24">
        <v>19</v>
      </c>
      <c r="N62" s="23">
        <v>3</v>
      </c>
      <c r="O62" s="25">
        <v>4</v>
      </c>
      <c r="P62" s="23">
        <v>0</v>
      </c>
      <c r="Q62" s="24">
        <v>19</v>
      </c>
      <c r="R62" s="23">
        <v>2</v>
      </c>
      <c r="S62" s="25">
        <v>0</v>
      </c>
      <c r="T62" s="23">
        <v>0</v>
      </c>
      <c r="U62" s="24">
        <v>15</v>
      </c>
      <c r="V62" s="23">
        <v>5</v>
      </c>
      <c r="W62" s="19">
        <f t="shared" si="0"/>
        <v>385</v>
      </c>
      <c r="X62" s="19">
        <f t="shared" si="1"/>
        <v>74</v>
      </c>
      <c r="Y62" s="18">
        <f t="shared" si="2"/>
        <v>20</v>
      </c>
    </row>
    <row r="63" spans="1:25" ht="12.75">
      <c r="A63" s="7">
        <v>58</v>
      </c>
      <c r="B63" s="17" t="s">
        <v>83</v>
      </c>
      <c r="C63" s="19">
        <v>262</v>
      </c>
      <c r="D63" s="19">
        <v>43</v>
      </c>
      <c r="E63" s="26">
        <v>21</v>
      </c>
      <c r="F63" s="23">
        <v>0</v>
      </c>
      <c r="G63" s="25">
        <v>6</v>
      </c>
      <c r="H63" s="16">
        <v>0</v>
      </c>
      <c r="I63" s="24">
        <v>20</v>
      </c>
      <c r="J63" s="23">
        <v>0</v>
      </c>
      <c r="K63" s="25">
        <v>19</v>
      </c>
      <c r="L63" s="23">
        <v>0</v>
      </c>
      <c r="M63" s="24">
        <v>19</v>
      </c>
      <c r="N63" s="23">
        <v>0</v>
      </c>
      <c r="O63" s="25">
        <v>4</v>
      </c>
      <c r="P63" s="23">
        <v>0</v>
      </c>
      <c r="Q63" s="24">
        <v>19</v>
      </c>
      <c r="R63" s="23">
        <v>0</v>
      </c>
      <c r="S63" s="25">
        <v>0</v>
      </c>
      <c r="T63" s="23">
        <v>0</v>
      </c>
      <c r="U63" s="24">
        <v>15</v>
      </c>
      <c r="V63" s="23">
        <v>0</v>
      </c>
      <c r="W63" s="19">
        <f t="shared" si="0"/>
        <v>385</v>
      </c>
      <c r="X63" s="19">
        <f t="shared" si="1"/>
        <v>43</v>
      </c>
      <c r="Y63" s="18">
        <f t="shared" si="2"/>
        <v>12</v>
      </c>
    </row>
    <row r="64" spans="1:25" ht="12.75">
      <c r="A64" s="7">
        <v>59</v>
      </c>
      <c r="B64" s="17" t="s">
        <v>84</v>
      </c>
      <c r="C64" s="19">
        <v>226</v>
      </c>
      <c r="D64" s="19">
        <v>62</v>
      </c>
      <c r="E64" s="26">
        <v>21</v>
      </c>
      <c r="F64" s="28">
        <v>5</v>
      </c>
      <c r="G64" s="25">
        <v>6</v>
      </c>
      <c r="H64" s="23">
        <v>2</v>
      </c>
      <c r="I64" s="24">
        <v>20</v>
      </c>
      <c r="J64" s="16">
        <v>5</v>
      </c>
      <c r="K64" s="25">
        <v>19</v>
      </c>
      <c r="L64" s="16">
        <v>2</v>
      </c>
      <c r="M64" s="24">
        <v>19</v>
      </c>
      <c r="N64" s="29">
        <v>3</v>
      </c>
      <c r="O64" s="25">
        <v>4</v>
      </c>
      <c r="P64" s="23">
        <v>3</v>
      </c>
      <c r="Q64" s="24">
        <v>19</v>
      </c>
      <c r="R64" s="23">
        <v>5</v>
      </c>
      <c r="S64" s="25">
        <v>0</v>
      </c>
      <c r="T64" s="23">
        <v>0</v>
      </c>
      <c r="U64" s="24">
        <v>15</v>
      </c>
      <c r="V64" s="23">
        <v>0</v>
      </c>
      <c r="W64" s="19">
        <f t="shared" si="0"/>
        <v>349</v>
      </c>
      <c r="X64" s="19">
        <f t="shared" si="1"/>
        <v>87</v>
      </c>
      <c r="Y64" s="18">
        <f t="shared" si="2"/>
        <v>25</v>
      </c>
    </row>
    <row r="65" spans="1:25" ht="12.75">
      <c r="A65" s="30"/>
      <c r="B65" s="31"/>
      <c r="C65" s="31"/>
      <c r="D65" s="31"/>
      <c r="E65" s="31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1"/>
      <c r="X65" s="31"/>
      <c r="Y65" s="31"/>
    </row>
    <row r="66" spans="1:25" ht="12.75">
      <c r="A66" s="32"/>
      <c r="B66" s="33"/>
      <c r="C66" s="31"/>
      <c r="D66" s="31"/>
      <c r="E66" s="31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64" t="s">
        <v>203</v>
      </c>
      <c r="W66" s="64"/>
      <c r="X66" s="64"/>
      <c r="Y66" s="21">
        <f>COUNTIF(Y6:Y64,"&gt;74")</f>
        <v>0</v>
      </c>
    </row>
    <row r="67" spans="1:25" ht="12.75">
      <c r="A67" s="32"/>
      <c r="B67" s="33"/>
      <c r="C67" s="31"/>
      <c r="D67" s="31"/>
      <c r="E67" s="31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64" t="s">
        <v>212</v>
      </c>
      <c r="W67" s="64"/>
      <c r="X67" s="64"/>
      <c r="Y67" s="21">
        <f>COUNTIFS(Y6:Y64,"&gt;70",Y6:Y64,"&lt;75")</f>
        <v>0</v>
      </c>
    </row>
    <row r="68" spans="1:25" ht="12.75">
      <c r="A68" s="30"/>
      <c r="B68" s="31"/>
      <c r="C68" s="31"/>
      <c r="D68" s="31"/>
      <c r="E68" s="31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64" t="s">
        <v>213</v>
      </c>
      <c r="W68" s="64"/>
      <c r="X68" s="64"/>
      <c r="Y68" s="21">
        <f>COUNTIFS(Y6:Y64,"&gt;60",Y6:Y64,"&lt;71")</f>
        <v>1</v>
      </c>
    </row>
    <row r="69" spans="1:25" ht="12.75">
      <c r="A69" s="30"/>
      <c r="B69" s="31"/>
      <c r="C69" s="31"/>
      <c r="D69" s="31"/>
      <c r="E69" s="31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4"/>
      <c r="W69" s="32"/>
      <c r="X69" s="32" t="s">
        <v>214</v>
      </c>
      <c r="Y69" s="21">
        <f>COUNTIFS(Y6:Y64,"&gt;50",Y6:Y64,"&lt;61")</f>
        <v>0</v>
      </c>
    </row>
    <row r="70" spans="1:25" ht="12.75">
      <c r="A70" s="30"/>
      <c r="B70" s="31"/>
      <c r="C70" s="31"/>
      <c r="D70" s="31"/>
      <c r="E70" s="31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4"/>
      <c r="W70" s="32"/>
      <c r="X70" s="32" t="s">
        <v>215</v>
      </c>
      <c r="Y70" s="21">
        <f>COUNTIFS(Y6:Y64,"&gt;40",Y6:Y64,"&lt;51")</f>
        <v>8</v>
      </c>
    </row>
    <row r="71" spans="1:25" ht="12.75">
      <c r="A71" s="30"/>
      <c r="B71" s="31"/>
      <c r="C71" s="31"/>
      <c r="D71" s="31"/>
      <c r="E71" s="31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4"/>
      <c r="W71" s="32"/>
      <c r="X71" s="32" t="s">
        <v>216</v>
      </c>
      <c r="Y71" s="21">
        <f>COUNTIFS(Y6:Y64,"&gt;30",Y6:Y64,"&lt;41")</f>
        <v>7</v>
      </c>
    </row>
    <row r="72" spans="1:25" ht="12.75">
      <c r="A72" s="30"/>
      <c r="B72" s="31"/>
      <c r="C72" s="31"/>
      <c r="D72" s="31"/>
      <c r="E72" s="31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4"/>
      <c r="W72" s="32"/>
      <c r="X72" s="32" t="s">
        <v>217</v>
      </c>
      <c r="Y72" s="21">
        <f>COUNTIFS(Y6:Y64,"&gt;20",Y6:Y64,"&lt;31")</f>
        <v>8</v>
      </c>
    </row>
    <row r="73" spans="1:25" ht="12.75">
      <c r="A73" s="30"/>
      <c r="B73" s="31"/>
      <c r="C73" s="31"/>
      <c r="D73" s="31"/>
      <c r="E73" s="31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4"/>
      <c r="W73" s="32"/>
      <c r="X73" s="32" t="s">
        <v>210</v>
      </c>
      <c r="Y73" s="21">
        <f>COUNTIFS(Y6:Y64,"&gt;10",Y6:Y64,"&lt;21")</f>
        <v>12</v>
      </c>
    </row>
    <row r="74" spans="1:25" ht="12.75">
      <c r="A74" s="30"/>
      <c r="B74" s="31"/>
      <c r="C74" s="31"/>
      <c r="D74" s="31"/>
      <c r="E74" s="31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4"/>
      <c r="W74" s="32"/>
      <c r="X74" s="32" t="s">
        <v>211</v>
      </c>
      <c r="Y74" s="21">
        <f>COUNTIFS(Y6:Y64,"&gt;0",Y6:Y64,"&lt;11")</f>
        <v>21</v>
      </c>
    </row>
    <row r="75" spans="1:25" ht="12.75">
      <c r="A75" s="30"/>
      <c r="B75" s="31"/>
      <c r="C75" s="31"/>
      <c r="D75" s="31"/>
      <c r="E75" s="31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4"/>
      <c r="W75" s="32"/>
      <c r="X75" s="32">
        <v>0</v>
      </c>
      <c r="Y75" s="21">
        <f>COUNTIF(Y6:Y64,"&lt;1")</f>
        <v>2</v>
      </c>
    </row>
  </sheetData>
  <mergeCells count="18">
    <mergeCell ref="V67:X67"/>
    <mergeCell ref="V68:X68"/>
    <mergeCell ref="Q4:T4"/>
    <mergeCell ref="U4:V4"/>
    <mergeCell ref="W4:W5"/>
    <mergeCell ref="X4:X5"/>
    <mergeCell ref="Y4:Y5"/>
    <mergeCell ref="V66:X66"/>
    <mergeCell ref="A1:V1"/>
    <mergeCell ref="A2:V2"/>
    <mergeCell ref="A3:V3"/>
    <mergeCell ref="A4:A5"/>
    <mergeCell ref="B4:B5"/>
    <mergeCell ref="C4:C5"/>
    <mergeCell ref="D4:D5"/>
    <mergeCell ref="E4:H4"/>
    <mergeCell ref="I4:L4"/>
    <mergeCell ref="M4:P4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3"/>
  <sheetViews>
    <sheetView workbookViewId="0">
      <selection activeCell="C4" sqref="C4:C5"/>
    </sheetView>
  </sheetViews>
  <sheetFormatPr defaultRowHeight="15"/>
  <cols>
    <col min="1" max="1" width="4.7109375" style="1" bestFit="1" customWidth="1"/>
    <col min="2" max="2" width="19.28515625" bestFit="1" customWidth="1"/>
    <col min="3" max="3" width="13.28515625" customWidth="1"/>
    <col min="4" max="4" width="15" customWidth="1"/>
    <col min="5" max="12" width="3.140625" customWidth="1"/>
    <col min="13" max="15" width="3.140625" style="1" customWidth="1"/>
    <col min="16" max="16" width="3.140625" style="6" customWidth="1"/>
    <col min="17" max="21" width="3.140625" style="1" customWidth="1"/>
    <col min="22" max="22" width="5.140625" customWidth="1"/>
    <col min="23" max="23" width="5.5703125" customWidth="1"/>
    <col min="24" max="24" width="9.28515625" customWidth="1"/>
    <col min="25" max="25" width="5.7109375" bestFit="1" customWidth="1"/>
  </cols>
  <sheetData>
    <row r="1" spans="1:25" ht="13.5" customHeight="1">
      <c r="A1" s="65" t="s">
        <v>218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45" t="s">
        <v>200</v>
      </c>
      <c r="X1" s="46" t="s">
        <v>197</v>
      </c>
      <c r="Y1" s="47"/>
    </row>
    <row r="2" spans="1:25" ht="13.5" customHeight="1">
      <c r="A2" s="65" t="s">
        <v>125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45" t="s">
        <v>201</v>
      </c>
      <c r="X2" s="46" t="s">
        <v>198</v>
      </c>
      <c r="Y2" s="47"/>
    </row>
    <row r="3" spans="1:25" ht="13.5" customHeight="1">
      <c r="A3" s="65" t="s">
        <v>221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45" t="s">
        <v>202</v>
      </c>
      <c r="X3" s="46" t="s">
        <v>199</v>
      </c>
      <c r="Y3" s="48"/>
    </row>
    <row r="4" spans="1:25" s="2" customFormat="1" ht="37.5" customHeight="1">
      <c r="A4" s="68" t="s">
        <v>119</v>
      </c>
      <c r="B4" s="68" t="s">
        <v>0</v>
      </c>
      <c r="C4" s="60" t="s">
        <v>224</v>
      </c>
      <c r="D4" s="60" t="s">
        <v>223</v>
      </c>
      <c r="E4" s="66" t="s">
        <v>85</v>
      </c>
      <c r="F4" s="67"/>
      <c r="G4" s="67"/>
      <c r="H4" s="67"/>
      <c r="I4" s="66" t="s">
        <v>86</v>
      </c>
      <c r="J4" s="67"/>
      <c r="K4" s="67"/>
      <c r="L4" s="67"/>
      <c r="M4" s="73" t="s">
        <v>87</v>
      </c>
      <c r="N4" s="74"/>
      <c r="O4" s="74"/>
      <c r="P4" s="75"/>
      <c r="Q4" s="73" t="s">
        <v>88</v>
      </c>
      <c r="R4" s="74"/>
      <c r="S4" s="74"/>
      <c r="T4" s="75"/>
      <c r="U4" s="62" t="s">
        <v>89</v>
      </c>
      <c r="V4" s="63"/>
      <c r="W4" s="60" t="s">
        <v>123</v>
      </c>
      <c r="X4" s="60" t="s">
        <v>124</v>
      </c>
      <c r="Y4" s="59" t="s">
        <v>118</v>
      </c>
    </row>
    <row r="5" spans="1:25" s="1" customFormat="1" ht="13.5" customHeight="1">
      <c r="A5" s="69"/>
      <c r="B5" s="69"/>
      <c r="C5" s="61"/>
      <c r="D5" s="61"/>
      <c r="E5" s="7" t="s">
        <v>144</v>
      </c>
      <c r="F5" s="7" t="s">
        <v>145</v>
      </c>
      <c r="G5" s="7" t="s">
        <v>146</v>
      </c>
      <c r="H5" s="7" t="s">
        <v>145</v>
      </c>
      <c r="I5" s="7" t="s">
        <v>144</v>
      </c>
      <c r="J5" s="7" t="s">
        <v>145</v>
      </c>
      <c r="K5" s="7" t="s">
        <v>146</v>
      </c>
      <c r="L5" s="7" t="s">
        <v>145</v>
      </c>
      <c r="M5" s="7" t="s">
        <v>144</v>
      </c>
      <c r="N5" s="7" t="s">
        <v>145</v>
      </c>
      <c r="O5" s="7" t="s">
        <v>146</v>
      </c>
      <c r="P5" s="8" t="s">
        <v>145</v>
      </c>
      <c r="Q5" s="7" t="s">
        <v>144</v>
      </c>
      <c r="R5" s="7" t="s">
        <v>145</v>
      </c>
      <c r="S5" s="7" t="s">
        <v>146</v>
      </c>
      <c r="T5" s="7" t="s">
        <v>145</v>
      </c>
      <c r="U5" s="7" t="s">
        <v>144</v>
      </c>
      <c r="V5" s="7" t="s">
        <v>145</v>
      </c>
      <c r="W5" s="61"/>
      <c r="X5" s="61"/>
      <c r="Y5" s="59"/>
    </row>
    <row r="6" spans="1:25" ht="12" customHeight="1">
      <c r="A6" s="7">
        <v>1</v>
      </c>
      <c r="B6" s="17" t="s">
        <v>90</v>
      </c>
      <c r="C6" s="7">
        <v>152</v>
      </c>
      <c r="D6" s="7">
        <v>0</v>
      </c>
      <c r="E6" s="10">
        <v>22</v>
      </c>
      <c r="F6" s="35">
        <v>0</v>
      </c>
      <c r="G6" s="11">
        <v>7</v>
      </c>
      <c r="H6" s="36">
        <v>0</v>
      </c>
      <c r="I6" s="37">
        <v>20</v>
      </c>
      <c r="J6" s="13">
        <v>0</v>
      </c>
      <c r="K6" s="38">
        <v>7</v>
      </c>
      <c r="L6" s="13">
        <v>0</v>
      </c>
      <c r="M6" s="10">
        <v>21</v>
      </c>
      <c r="N6" s="16">
        <v>0</v>
      </c>
      <c r="O6" s="11">
        <v>7</v>
      </c>
      <c r="P6" s="23">
        <v>0</v>
      </c>
      <c r="Q6" s="10">
        <v>21</v>
      </c>
      <c r="R6" s="16">
        <v>0</v>
      </c>
      <c r="S6" s="11">
        <v>6</v>
      </c>
      <c r="T6" s="16">
        <v>0</v>
      </c>
      <c r="U6" s="10"/>
      <c r="V6" s="16"/>
      <c r="W6" s="7">
        <f>C6+E6+G6+I6+K6+M6+O6+Q6+S6+U6</f>
        <v>263</v>
      </c>
      <c r="X6" s="8">
        <f>D6+F6+H6+J6+L6+N6+P6+R6+T6+V6</f>
        <v>0</v>
      </c>
      <c r="Y6" s="8">
        <f>ROUNDUP(X6/W6*100,0)</f>
        <v>0</v>
      </c>
    </row>
    <row r="7" spans="1:25" ht="12" customHeight="1">
      <c r="A7" s="7">
        <v>2</v>
      </c>
      <c r="B7" s="17" t="s">
        <v>127</v>
      </c>
      <c r="C7" s="7">
        <v>152</v>
      </c>
      <c r="D7" s="7">
        <v>0</v>
      </c>
      <c r="E7" s="10">
        <v>22</v>
      </c>
      <c r="F7" s="35">
        <v>0</v>
      </c>
      <c r="G7" s="11">
        <v>7</v>
      </c>
      <c r="H7" s="36">
        <v>0</v>
      </c>
      <c r="I7" s="37">
        <v>20</v>
      </c>
      <c r="J7" s="13">
        <v>0</v>
      </c>
      <c r="K7" s="38">
        <v>7</v>
      </c>
      <c r="L7" s="13">
        <v>0</v>
      </c>
      <c r="M7" s="10">
        <v>21</v>
      </c>
      <c r="N7" s="35">
        <v>0</v>
      </c>
      <c r="O7" s="11">
        <v>7</v>
      </c>
      <c r="P7" s="23">
        <v>0</v>
      </c>
      <c r="Q7" s="10">
        <v>21</v>
      </c>
      <c r="R7" s="35">
        <v>0</v>
      </c>
      <c r="S7" s="11">
        <v>6</v>
      </c>
      <c r="T7" s="16">
        <v>0</v>
      </c>
      <c r="U7" s="10"/>
      <c r="V7" s="16"/>
      <c r="W7" s="7">
        <f t="shared" ref="W7:W47" si="0">C7+E7+G7+I7+K7+M7+O7+Q7+S7+U7</f>
        <v>263</v>
      </c>
      <c r="X7" s="8">
        <f t="shared" ref="X7:X47" si="1">D7+F7+H7+J7+L7+N7+P7+R7+T7+V7</f>
        <v>0</v>
      </c>
      <c r="Y7" s="8">
        <f t="shared" ref="Y7:Y47" si="2">ROUNDUP(X7/W7*100,0)</f>
        <v>0</v>
      </c>
    </row>
    <row r="8" spans="1:25" ht="12" customHeight="1">
      <c r="A8" s="7">
        <v>3</v>
      </c>
      <c r="B8" s="17" t="s">
        <v>91</v>
      </c>
      <c r="C8" s="7">
        <v>152</v>
      </c>
      <c r="D8" s="7">
        <v>1</v>
      </c>
      <c r="E8" s="10">
        <v>22</v>
      </c>
      <c r="F8" s="35">
        <v>0</v>
      </c>
      <c r="G8" s="11">
        <v>7</v>
      </c>
      <c r="H8" s="36">
        <v>0</v>
      </c>
      <c r="I8" s="37">
        <v>20</v>
      </c>
      <c r="J8" s="13">
        <v>0</v>
      </c>
      <c r="K8" s="38">
        <v>7</v>
      </c>
      <c r="L8" s="13">
        <v>0</v>
      </c>
      <c r="M8" s="10">
        <v>21</v>
      </c>
      <c r="N8" s="35">
        <v>0</v>
      </c>
      <c r="O8" s="11">
        <v>7</v>
      </c>
      <c r="P8" s="23">
        <v>0</v>
      </c>
      <c r="Q8" s="10">
        <v>21</v>
      </c>
      <c r="R8" s="35">
        <v>0</v>
      </c>
      <c r="S8" s="11">
        <v>6</v>
      </c>
      <c r="T8" s="16">
        <v>0</v>
      </c>
      <c r="U8" s="10"/>
      <c r="V8" s="16"/>
      <c r="W8" s="7">
        <f t="shared" si="0"/>
        <v>263</v>
      </c>
      <c r="X8" s="8">
        <f t="shared" si="1"/>
        <v>1</v>
      </c>
      <c r="Y8" s="8">
        <f t="shared" si="2"/>
        <v>1</v>
      </c>
    </row>
    <row r="9" spans="1:25" ht="12" customHeight="1">
      <c r="A9" s="7">
        <v>4</v>
      </c>
      <c r="B9" s="17" t="s">
        <v>92</v>
      </c>
      <c r="C9" s="7">
        <v>152</v>
      </c>
      <c r="D9" s="7">
        <v>1</v>
      </c>
      <c r="E9" s="10">
        <v>22</v>
      </c>
      <c r="F9" s="35">
        <v>0</v>
      </c>
      <c r="G9" s="11">
        <v>7</v>
      </c>
      <c r="H9" s="36">
        <v>0</v>
      </c>
      <c r="I9" s="37">
        <v>20</v>
      </c>
      <c r="J9" s="13">
        <v>0</v>
      </c>
      <c r="K9" s="38">
        <v>7</v>
      </c>
      <c r="L9" s="13">
        <v>0</v>
      </c>
      <c r="M9" s="10">
        <v>21</v>
      </c>
      <c r="N9" s="35">
        <v>0</v>
      </c>
      <c r="O9" s="11">
        <v>7</v>
      </c>
      <c r="P9" s="23">
        <v>0</v>
      </c>
      <c r="Q9" s="10">
        <v>21</v>
      </c>
      <c r="R9" s="35">
        <v>0</v>
      </c>
      <c r="S9" s="11">
        <v>6</v>
      </c>
      <c r="T9" s="16">
        <v>0</v>
      </c>
      <c r="U9" s="10"/>
      <c r="V9" s="16"/>
      <c r="W9" s="7">
        <f t="shared" si="0"/>
        <v>263</v>
      </c>
      <c r="X9" s="8">
        <f t="shared" si="1"/>
        <v>1</v>
      </c>
      <c r="Y9" s="8">
        <f t="shared" si="2"/>
        <v>1</v>
      </c>
    </row>
    <row r="10" spans="1:25" ht="12" customHeight="1">
      <c r="A10" s="7">
        <v>5</v>
      </c>
      <c r="B10" s="17" t="s">
        <v>93</v>
      </c>
      <c r="C10" s="7">
        <v>152</v>
      </c>
      <c r="D10" s="7">
        <v>0</v>
      </c>
      <c r="E10" s="10">
        <v>22</v>
      </c>
      <c r="F10" s="35">
        <v>0</v>
      </c>
      <c r="G10" s="11">
        <v>7</v>
      </c>
      <c r="H10" s="36">
        <v>0</v>
      </c>
      <c r="I10" s="37">
        <v>20</v>
      </c>
      <c r="J10" s="13">
        <v>0</v>
      </c>
      <c r="K10" s="38">
        <v>7</v>
      </c>
      <c r="L10" s="13">
        <v>0</v>
      </c>
      <c r="M10" s="10">
        <v>21</v>
      </c>
      <c r="N10" s="16">
        <v>0</v>
      </c>
      <c r="O10" s="11">
        <v>7</v>
      </c>
      <c r="P10" s="23">
        <v>0</v>
      </c>
      <c r="Q10" s="10">
        <v>21</v>
      </c>
      <c r="R10" s="16">
        <v>0</v>
      </c>
      <c r="S10" s="11">
        <v>6</v>
      </c>
      <c r="T10" s="16">
        <v>0</v>
      </c>
      <c r="U10" s="10"/>
      <c r="V10" s="16"/>
      <c r="W10" s="7">
        <f t="shared" si="0"/>
        <v>263</v>
      </c>
      <c r="X10" s="8">
        <f t="shared" si="1"/>
        <v>0</v>
      </c>
      <c r="Y10" s="8">
        <f t="shared" si="2"/>
        <v>0</v>
      </c>
    </row>
    <row r="11" spans="1:25" ht="12" customHeight="1">
      <c r="A11" s="7">
        <v>6</v>
      </c>
      <c r="B11" s="17" t="s">
        <v>94</v>
      </c>
      <c r="C11" s="7">
        <v>159</v>
      </c>
      <c r="D11" s="7">
        <v>31</v>
      </c>
      <c r="E11" s="10">
        <v>22</v>
      </c>
      <c r="F11" s="35">
        <v>0</v>
      </c>
      <c r="G11" s="11">
        <v>7</v>
      </c>
      <c r="H11" s="36">
        <v>0</v>
      </c>
      <c r="I11" s="37">
        <v>20</v>
      </c>
      <c r="J11" s="13">
        <v>0</v>
      </c>
      <c r="K11" s="38">
        <v>7</v>
      </c>
      <c r="L11" s="13">
        <v>0</v>
      </c>
      <c r="M11" s="10">
        <v>21</v>
      </c>
      <c r="N11" s="16">
        <v>0</v>
      </c>
      <c r="O11" s="11">
        <v>7</v>
      </c>
      <c r="P11" s="23">
        <v>0</v>
      </c>
      <c r="Q11" s="10">
        <v>21</v>
      </c>
      <c r="R11" s="16">
        <v>1</v>
      </c>
      <c r="S11" s="11">
        <v>6</v>
      </c>
      <c r="T11" s="16">
        <v>0</v>
      </c>
      <c r="U11" s="10"/>
      <c r="V11" s="16"/>
      <c r="W11" s="7">
        <f t="shared" si="0"/>
        <v>270</v>
      </c>
      <c r="X11" s="8">
        <f t="shared" si="1"/>
        <v>32</v>
      </c>
      <c r="Y11" s="8">
        <f t="shared" si="2"/>
        <v>12</v>
      </c>
    </row>
    <row r="12" spans="1:25" ht="12" customHeight="1">
      <c r="A12" s="7">
        <v>7</v>
      </c>
      <c r="B12" s="17" t="s">
        <v>54</v>
      </c>
      <c r="C12" s="7">
        <v>152</v>
      </c>
      <c r="D12" s="7">
        <v>2</v>
      </c>
      <c r="E12" s="10">
        <v>22</v>
      </c>
      <c r="F12" s="35">
        <v>0</v>
      </c>
      <c r="G12" s="11">
        <v>7</v>
      </c>
      <c r="H12" s="36">
        <v>0</v>
      </c>
      <c r="I12" s="37">
        <v>20</v>
      </c>
      <c r="J12" s="13">
        <v>0</v>
      </c>
      <c r="K12" s="38">
        <v>7</v>
      </c>
      <c r="L12" s="13">
        <v>0</v>
      </c>
      <c r="M12" s="10">
        <v>21</v>
      </c>
      <c r="N12" s="16">
        <v>0</v>
      </c>
      <c r="O12" s="11">
        <v>7</v>
      </c>
      <c r="P12" s="23">
        <v>0</v>
      </c>
      <c r="Q12" s="10">
        <v>21</v>
      </c>
      <c r="R12" s="16">
        <v>0</v>
      </c>
      <c r="S12" s="11">
        <v>6</v>
      </c>
      <c r="T12" s="16">
        <v>0</v>
      </c>
      <c r="U12" s="10"/>
      <c r="V12" s="16"/>
      <c r="W12" s="7">
        <f t="shared" si="0"/>
        <v>263</v>
      </c>
      <c r="X12" s="8">
        <f t="shared" si="1"/>
        <v>2</v>
      </c>
      <c r="Y12" s="8">
        <f t="shared" si="2"/>
        <v>1</v>
      </c>
    </row>
    <row r="13" spans="1:25" ht="12" customHeight="1">
      <c r="A13" s="7">
        <v>8</v>
      </c>
      <c r="B13" s="17" t="s">
        <v>149</v>
      </c>
      <c r="C13" s="7">
        <v>152</v>
      </c>
      <c r="D13" s="7">
        <v>0</v>
      </c>
      <c r="E13" s="10">
        <v>22</v>
      </c>
      <c r="F13" s="35">
        <v>0</v>
      </c>
      <c r="G13" s="11">
        <v>7</v>
      </c>
      <c r="H13" s="36">
        <v>0</v>
      </c>
      <c r="I13" s="37">
        <v>20</v>
      </c>
      <c r="J13" s="13">
        <v>0</v>
      </c>
      <c r="K13" s="38">
        <v>7</v>
      </c>
      <c r="L13" s="13">
        <v>0</v>
      </c>
      <c r="M13" s="10">
        <v>21</v>
      </c>
      <c r="N13" s="16">
        <v>0</v>
      </c>
      <c r="O13" s="11">
        <v>7</v>
      </c>
      <c r="P13" s="23">
        <v>0</v>
      </c>
      <c r="Q13" s="10">
        <v>21</v>
      </c>
      <c r="R13" s="16">
        <v>0</v>
      </c>
      <c r="S13" s="11">
        <v>6</v>
      </c>
      <c r="T13" s="16">
        <v>0</v>
      </c>
      <c r="U13" s="10"/>
      <c r="V13" s="16"/>
      <c r="W13" s="7">
        <f t="shared" si="0"/>
        <v>263</v>
      </c>
      <c r="X13" s="8">
        <f t="shared" si="1"/>
        <v>0</v>
      </c>
      <c r="Y13" s="8">
        <f t="shared" si="2"/>
        <v>0</v>
      </c>
    </row>
    <row r="14" spans="1:25" ht="12" customHeight="1">
      <c r="A14" s="7">
        <v>9</v>
      </c>
      <c r="B14" s="17" t="s">
        <v>96</v>
      </c>
      <c r="C14" s="7">
        <v>166</v>
      </c>
      <c r="D14" s="7">
        <v>47</v>
      </c>
      <c r="E14" s="10">
        <v>22</v>
      </c>
      <c r="F14" s="35">
        <v>16</v>
      </c>
      <c r="G14" s="11">
        <v>7</v>
      </c>
      <c r="H14" s="36">
        <v>6</v>
      </c>
      <c r="I14" s="37">
        <v>20</v>
      </c>
      <c r="J14" s="13">
        <v>16</v>
      </c>
      <c r="K14" s="38">
        <v>7</v>
      </c>
      <c r="L14" s="13">
        <v>6</v>
      </c>
      <c r="M14" s="10">
        <v>21</v>
      </c>
      <c r="N14" s="16">
        <v>16</v>
      </c>
      <c r="O14" s="11">
        <v>7</v>
      </c>
      <c r="P14" s="23">
        <v>2</v>
      </c>
      <c r="Q14" s="10">
        <v>21</v>
      </c>
      <c r="R14" s="16">
        <v>8</v>
      </c>
      <c r="S14" s="11">
        <v>6</v>
      </c>
      <c r="T14" s="16">
        <v>6</v>
      </c>
      <c r="U14" s="10"/>
      <c r="V14" s="16"/>
      <c r="W14" s="7">
        <f t="shared" si="0"/>
        <v>277</v>
      </c>
      <c r="X14" s="8">
        <f t="shared" si="1"/>
        <v>123</v>
      </c>
      <c r="Y14" s="8">
        <f t="shared" si="2"/>
        <v>45</v>
      </c>
    </row>
    <row r="15" spans="1:25" ht="12" customHeight="1">
      <c r="A15" s="7">
        <v>10</v>
      </c>
      <c r="B15" s="17" t="s">
        <v>150</v>
      </c>
      <c r="C15" s="7">
        <v>152</v>
      </c>
      <c r="D15" s="7">
        <v>0</v>
      </c>
      <c r="E15" s="10">
        <v>22</v>
      </c>
      <c r="F15" s="35">
        <v>0</v>
      </c>
      <c r="G15" s="11">
        <v>7</v>
      </c>
      <c r="H15" s="36">
        <v>0</v>
      </c>
      <c r="I15" s="37">
        <v>20</v>
      </c>
      <c r="J15" s="13">
        <v>0</v>
      </c>
      <c r="K15" s="38">
        <v>7</v>
      </c>
      <c r="L15" s="13">
        <v>0</v>
      </c>
      <c r="M15" s="10">
        <v>21</v>
      </c>
      <c r="N15" s="16">
        <v>0</v>
      </c>
      <c r="O15" s="11">
        <v>7</v>
      </c>
      <c r="P15" s="23">
        <v>0</v>
      </c>
      <c r="Q15" s="10">
        <v>21</v>
      </c>
      <c r="R15" s="16">
        <v>0</v>
      </c>
      <c r="S15" s="11">
        <v>6</v>
      </c>
      <c r="T15" s="16">
        <v>0</v>
      </c>
      <c r="U15" s="10"/>
      <c r="V15" s="16"/>
      <c r="W15" s="7">
        <f t="shared" si="0"/>
        <v>263</v>
      </c>
      <c r="X15" s="8">
        <f t="shared" si="1"/>
        <v>0</v>
      </c>
      <c r="Y15" s="8">
        <f t="shared" si="2"/>
        <v>0</v>
      </c>
    </row>
    <row r="16" spans="1:25" ht="12" customHeight="1">
      <c r="A16" s="7">
        <v>11</v>
      </c>
      <c r="B16" s="17" t="s">
        <v>40</v>
      </c>
      <c r="C16" s="7">
        <v>150</v>
      </c>
      <c r="D16" s="7">
        <v>2</v>
      </c>
      <c r="E16" s="10">
        <v>22</v>
      </c>
      <c r="F16" s="35">
        <v>6</v>
      </c>
      <c r="G16" s="11">
        <v>7</v>
      </c>
      <c r="H16" s="36">
        <v>2</v>
      </c>
      <c r="I16" s="37">
        <v>20</v>
      </c>
      <c r="J16" s="13">
        <v>6</v>
      </c>
      <c r="K16" s="38">
        <v>7</v>
      </c>
      <c r="L16" s="13">
        <v>2</v>
      </c>
      <c r="M16" s="10">
        <v>21</v>
      </c>
      <c r="N16" s="16">
        <v>6</v>
      </c>
      <c r="O16" s="11">
        <v>0</v>
      </c>
      <c r="P16" s="23">
        <v>0</v>
      </c>
      <c r="Q16" s="10">
        <v>21</v>
      </c>
      <c r="R16" s="16">
        <v>6</v>
      </c>
      <c r="S16" s="11">
        <v>7</v>
      </c>
      <c r="T16" s="16">
        <v>2</v>
      </c>
      <c r="U16" s="10"/>
      <c r="V16" s="16"/>
      <c r="W16" s="7">
        <f t="shared" si="0"/>
        <v>255</v>
      </c>
      <c r="X16" s="8">
        <f t="shared" si="1"/>
        <v>32</v>
      </c>
      <c r="Y16" s="8">
        <f t="shared" si="2"/>
        <v>13</v>
      </c>
    </row>
    <row r="17" spans="1:25" ht="12" customHeight="1">
      <c r="A17" s="7">
        <v>12</v>
      </c>
      <c r="B17" s="17" t="s">
        <v>148</v>
      </c>
      <c r="C17" s="7">
        <v>149</v>
      </c>
      <c r="D17" s="7">
        <v>0</v>
      </c>
      <c r="E17" s="10">
        <v>22</v>
      </c>
      <c r="F17" s="35">
        <v>0</v>
      </c>
      <c r="G17" s="11">
        <v>7</v>
      </c>
      <c r="H17" s="36">
        <v>0</v>
      </c>
      <c r="I17" s="37">
        <v>20</v>
      </c>
      <c r="J17" s="13">
        <v>0</v>
      </c>
      <c r="K17" s="38">
        <v>7</v>
      </c>
      <c r="L17" s="13">
        <v>0</v>
      </c>
      <c r="M17" s="10">
        <v>21</v>
      </c>
      <c r="N17" s="16">
        <v>0</v>
      </c>
      <c r="O17" s="11">
        <v>0</v>
      </c>
      <c r="P17" s="23">
        <v>0</v>
      </c>
      <c r="Q17" s="10">
        <v>21</v>
      </c>
      <c r="R17" s="16">
        <v>0</v>
      </c>
      <c r="S17" s="11">
        <v>7</v>
      </c>
      <c r="T17" s="16">
        <v>0</v>
      </c>
      <c r="U17" s="10"/>
      <c r="V17" s="16"/>
      <c r="W17" s="7">
        <f t="shared" si="0"/>
        <v>254</v>
      </c>
      <c r="X17" s="8">
        <f t="shared" si="1"/>
        <v>0</v>
      </c>
      <c r="Y17" s="8">
        <f t="shared" si="2"/>
        <v>0</v>
      </c>
    </row>
    <row r="18" spans="1:25" ht="12" customHeight="1">
      <c r="A18" s="7">
        <v>13</v>
      </c>
      <c r="B18" s="17" t="s">
        <v>112</v>
      </c>
      <c r="C18" s="7">
        <v>156</v>
      </c>
      <c r="D18" s="7">
        <v>20</v>
      </c>
      <c r="E18" s="10">
        <v>22</v>
      </c>
      <c r="F18" s="35">
        <v>8</v>
      </c>
      <c r="G18" s="11">
        <v>7</v>
      </c>
      <c r="H18" s="35">
        <v>3</v>
      </c>
      <c r="I18" s="37">
        <v>20</v>
      </c>
      <c r="J18" s="13">
        <v>0</v>
      </c>
      <c r="K18" s="38">
        <v>7</v>
      </c>
      <c r="L18" s="13">
        <v>0</v>
      </c>
      <c r="M18" s="10">
        <v>21</v>
      </c>
      <c r="N18" s="16">
        <v>8</v>
      </c>
      <c r="O18" s="11">
        <v>0</v>
      </c>
      <c r="P18" s="23">
        <v>0</v>
      </c>
      <c r="Q18" s="10">
        <v>21</v>
      </c>
      <c r="R18" s="16">
        <v>4</v>
      </c>
      <c r="S18" s="11">
        <v>7</v>
      </c>
      <c r="T18" s="16">
        <v>3</v>
      </c>
      <c r="U18" s="10"/>
      <c r="V18" s="16"/>
      <c r="W18" s="7">
        <f t="shared" si="0"/>
        <v>261</v>
      </c>
      <c r="X18" s="8">
        <f t="shared" si="1"/>
        <v>46</v>
      </c>
      <c r="Y18" s="8">
        <f t="shared" si="2"/>
        <v>18</v>
      </c>
    </row>
    <row r="19" spans="1:25" ht="12" customHeight="1">
      <c r="A19" s="7">
        <v>14</v>
      </c>
      <c r="B19" s="17" t="s">
        <v>155</v>
      </c>
      <c r="C19" s="7">
        <v>166</v>
      </c>
      <c r="D19" s="7">
        <v>58</v>
      </c>
      <c r="E19" s="10">
        <v>22</v>
      </c>
      <c r="F19" s="35">
        <v>3</v>
      </c>
      <c r="G19" s="11">
        <v>7</v>
      </c>
      <c r="H19" s="35">
        <v>1</v>
      </c>
      <c r="I19" s="37">
        <v>20</v>
      </c>
      <c r="J19" s="13">
        <v>0</v>
      </c>
      <c r="K19" s="38">
        <v>7</v>
      </c>
      <c r="L19" s="13">
        <v>0</v>
      </c>
      <c r="M19" s="10">
        <v>21</v>
      </c>
      <c r="N19" s="16">
        <v>5</v>
      </c>
      <c r="O19" s="11">
        <v>0</v>
      </c>
      <c r="P19" s="23">
        <v>0</v>
      </c>
      <c r="Q19" s="10">
        <v>21</v>
      </c>
      <c r="R19" s="16">
        <v>4</v>
      </c>
      <c r="S19" s="11">
        <v>7</v>
      </c>
      <c r="T19" s="16">
        <v>1</v>
      </c>
      <c r="U19" s="10"/>
      <c r="V19" s="16"/>
      <c r="W19" s="7">
        <f t="shared" si="0"/>
        <v>271</v>
      </c>
      <c r="X19" s="8">
        <f t="shared" si="1"/>
        <v>72</v>
      </c>
      <c r="Y19" s="8">
        <f t="shared" si="2"/>
        <v>27</v>
      </c>
    </row>
    <row r="20" spans="1:25" ht="12" customHeight="1">
      <c r="A20" s="7">
        <v>15</v>
      </c>
      <c r="B20" s="17" t="s">
        <v>152</v>
      </c>
      <c r="C20" s="7">
        <v>147</v>
      </c>
      <c r="D20" s="7">
        <v>0</v>
      </c>
      <c r="E20" s="10">
        <v>22</v>
      </c>
      <c r="F20" s="35">
        <v>0</v>
      </c>
      <c r="G20" s="11">
        <v>7</v>
      </c>
      <c r="H20" s="35">
        <v>0</v>
      </c>
      <c r="I20" s="37">
        <v>20</v>
      </c>
      <c r="J20" s="13">
        <v>0</v>
      </c>
      <c r="K20" s="38">
        <v>7</v>
      </c>
      <c r="L20" s="13">
        <v>0</v>
      </c>
      <c r="M20" s="10">
        <v>21</v>
      </c>
      <c r="N20" s="16">
        <v>0</v>
      </c>
      <c r="O20" s="11">
        <v>0</v>
      </c>
      <c r="P20" s="23">
        <v>0</v>
      </c>
      <c r="Q20" s="10">
        <v>21</v>
      </c>
      <c r="R20" s="16">
        <v>0</v>
      </c>
      <c r="S20" s="11">
        <v>7</v>
      </c>
      <c r="T20" s="16">
        <v>0</v>
      </c>
      <c r="U20" s="10"/>
      <c r="V20" s="16"/>
      <c r="W20" s="7">
        <f t="shared" si="0"/>
        <v>252</v>
      </c>
      <c r="X20" s="8">
        <f t="shared" si="1"/>
        <v>0</v>
      </c>
      <c r="Y20" s="8">
        <f t="shared" si="2"/>
        <v>0</v>
      </c>
    </row>
    <row r="21" spans="1:25" ht="12" customHeight="1">
      <c r="A21" s="7">
        <v>16</v>
      </c>
      <c r="B21" s="17" t="s">
        <v>129</v>
      </c>
      <c r="C21" s="7">
        <v>147</v>
      </c>
      <c r="D21" s="7">
        <v>0</v>
      </c>
      <c r="E21" s="10">
        <v>22</v>
      </c>
      <c r="F21" s="35">
        <v>0</v>
      </c>
      <c r="G21" s="11">
        <v>7</v>
      </c>
      <c r="H21" s="35">
        <v>0</v>
      </c>
      <c r="I21" s="37">
        <v>20</v>
      </c>
      <c r="J21" s="13">
        <v>0</v>
      </c>
      <c r="K21" s="38">
        <v>7</v>
      </c>
      <c r="L21" s="13">
        <v>0</v>
      </c>
      <c r="M21" s="10">
        <v>21</v>
      </c>
      <c r="N21" s="16">
        <v>0</v>
      </c>
      <c r="O21" s="11">
        <v>0</v>
      </c>
      <c r="P21" s="23">
        <v>0</v>
      </c>
      <c r="Q21" s="10">
        <v>21</v>
      </c>
      <c r="R21" s="16">
        <v>0</v>
      </c>
      <c r="S21" s="11">
        <v>7</v>
      </c>
      <c r="T21" s="16">
        <v>0</v>
      </c>
      <c r="U21" s="10"/>
      <c r="V21" s="16"/>
      <c r="W21" s="7">
        <f t="shared" si="0"/>
        <v>252</v>
      </c>
      <c r="X21" s="8">
        <f t="shared" si="1"/>
        <v>0</v>
      </c>
      <c r="Y21" s="8">
        <f t="shared" si="2"/>
        <v>0</v>
      </c>
    </row>
    <row r="22" spans="1:25" ht="12" customHeight="1">
      <c r="A22" s="7">
        <v>17</v>
      </c>
      <c r="B22" s="17" t="s">
        <v>128</v>
      </c>
      <c r="C22" s="7">
        <v>170</v>
      </c>
      <c r="D22" s="7">
        <v>73</v>
      </c>
      <c r="E22" s="10">
        <v>22</v>
      </c>
      <c r="F22" s="35">
        <v>18</v>
      </c>
      <c r="G22" s="11">
        <v>7</v>
      </c>
      <c r="H22" s="35">
        <v>6</v>
      </c>
      <c r="I22" s="37">
        <v>20</v>
      </c>
      <c r="J22" s="13">
        <v>18</v>
      </c>
      <c r="K22" s="38">
        <v>7</v>
      </c>
      <c r="L22" s="13">
        <v>6</v>
      </c>
      <c r="M22" s="10">
        <v>21</v>
      </c>
      <c r="N22" s="16">
        <v>18</v>
      </c>
      <c r="O22" s="11">
        <v>0</v>
      </c>
      <c r="P22" s="23">
        <v>0</v>
      </c>
      <c r="Q22" s="10">
        <v>21</v>
      </c>
      <c r="R22" s="16">
        <v>10</v>
      </c>
      <c r="S22" s="11">
        <v>7</v>
      </c>
      <c r="T22" s="16">
        <v>6</v>
      </c>
      <c r="U22" s="10"/>
      <c r="V22" s="16"/>
      <c r="W22" s="7">
        <f t="shared" si="0"/>
        <v>275</v>
      </c>
      <c r="X22" s="8">
        <f t="shared" si="1"/>
        <v>155</v>
      </c>
      <c r="Y22" s="8">
        <f t="shared" si="2"/>
        <v>57</v>
      </c>
    </row>
    <row r="23" spans="1:25" ht="12" customHeight="1">
      <c r="A23" s="7">
        <v>18</v>
      </c>
      <c r="B23" s="17" t="s">
        <v>131</v>
      </c>
      <c r="C23" s="7">
        <v>153</v>
      </c>
      <c r="D23" s="7">
        <v>13</v>
      </c>
      <c r="E23" s="10">
        <v>22</v>
      </c>
      <c r="F23" s="35">
        <v>13</v>
      </c>
      <c r="G23" s="11">
        <v>7</v>
      </c>
      <c r="H23" s="35">
        <v>4</v>
      </c>
      <c r="I23" s="37">
        <v>20</v>
      </c>
      <c r="J23" s="13">
        <v>13</v>
      </c>
      <c r="K23" s="38">
        <v>7</v>
      </c>
      <c r="L23" s="13">
        <v>4</v>
      </c>
      <c r="M23" s="10">
        <v>21</v>
      </c>
      <c r="N23" s="16">
        <v>13</v>
      </c>
      <c r="O23" s="11">
        <v>0</v>
      </c>
      <c r="P23" s="23">
        <v>0</v>
      </c>
      <c r="Q23" s="10">
        <v>21</v>
      </c>
      <c r="R23" s="16">
        <v>10</v>
      </c>
      <c r="S23" s="11">
        <v>7</v>
      </c>
      <c r="T23" s="16">
        <v>4</v>
      </c>
      <c r="U23" s="10"/>
      <c r="V23" s="16"/>
      <c r="W23" s="7">
        <f t="shared" si="0"/>
        <v>258</v>
      </c>
      <c r="X23" s="8">
        <f t="shared" si="1"/>
        <v>74</v>
      </c>
      <c r="Y23" s="8">
        <f t="shared" si="2"/>
        <v>29</v>
      </c>
    </row>
    <row r="24" spans="1:25" ht="12" customHeight="1">
      <c r="A24" s="7">
        <v>19</v>
      </c>
      <c r="B24" s="17" t="s">
        <v>130</v>
      </c>
      <c r="C24" s="7">
        <v>149</v>
      </c>
      <c r="D24" s="7">
        <v>8</v>
      </c>
      <c r="E24" s="10">
        <v>22</v>
      </c>
      <c r="F24" s="35">
        <v>12</v>
      </c>
      <c r="G24" s="11">
        <v>7</v>
      </c>
      <c r="H24" s="35">
        <v>3</v>
      </c>
      <c r="I24" s="37">
        <v>20</v>
      </c>
      <c r="J24" s="13">
        <v>12</v>
      </c>
      <c r="K24" s="38">
        <v>7</v>
      </c>
      <c r="L24" s="13">
        <v>3</v>
      </c>
      <c r="M24" s="10">
        <v>21</v>
      </c>
      <c r="N24" s="16">
        <v>12</v>
      </c>
      <c r="O24" s="11">
        <v>0</v>
      </c>
      <c r="P24" s="23">
        <v>0</v>
      </c>
      <c r="Q24" s="10">
        <v>21</v>
      </c>
      <c r="R24" s="16">
        <v>9</v>
      </c>
      <c r="S24" s="11">
        <v>7</v>
      </c>
      <c r="T24" s="16">
        <v>3</v>
      </c>
      <c r="U24" s="10"/>
      <c r="V24" s="16"/>
      <c r="W24" s="7">
        <f t="shared" si="0"/>
        <v>254</v>
      </c>
      <c r="X24" s="8">
        <f t="shared" si="1"/>
        <v>62</v>
      </c>
      <c r="Y24" s="8">
        <f t="shared" si="2"/>
        <v>25</v>
      </c>
    </row>
    <row r="25" spans="1:25" ht="12" customHeight="1">
      <c r="A25" s="7">
        <v>20</v>
      </c>
      <c r="B25" s="17" t="s">
        <v>97</v>
      </c>
      <c r="C25" s="7">
        <v>149</v>
      </c>
      <c r="D25" s="7">
        <v>9</v>
      </c>
      <c r="E25" s="10">
        <v>22</v>
      </c>
      <c r="F25" s="35">
        <v>3</v>
      </c>
      <c r="G25" s="11">
        <v>7</v>
      </c>
      <c r="H25" s="35">
        <v>1</v>
      </c>
      <c r="I25" s="37">
        <v>20</v>
      </c>
      <c r="J25" s="13">
        <v>3</v>
      </c>
      <c r="K25" s="38">
        <v>7</v>
      </c>
      <c r="L25" s="13">
        <v>1</v>
      </c>
      <c r="M25" s="10">
        <v>21</v>
      </c>
      <c r="N25" s="16">
        <v>3</v>
      </c>
      <c r="O25" s="11">
        <v>0</v>
      </c>
      <c r="P25" s="23">
        <v>0</v>
      </c>
      <c r="Q25" s="10">
        <v>21</v>
      </c>
      <c r="R25" s="16">
        <v>1</v>
      </c>
      <c r="S25" s="11">
        <v>7</v>
      </c>
      <c r="T25" s="16">
        <v>1</v>
      </c>
      <c r="U25" s="10"/>
      <c r="V25" s="16"/>
      <c r="W25" s="7">
        <f t="shared" si="0"/>
        <v>254</v>
      </c>
      <c r="X25" s="8">
        <f t="shared" si="1"/>
        <v>22</v>
      </c>
      <c r="Y25" s="8">
        <f t="shared" si="2"/>
        <v>9</v>
      </c>
    </row>
    <row r="26" spans="1:25" ht="12" customHeight="1">
      <c r="A26" s="7">
        <v>21</v>
      </c>
      <c r="B26" s="17" t="s">
        <v>161</v>
      </c>
      <c r="C26" s="7">
        <v>152</v>
      </c>
      <c r="D26" s="7">
        <v>0</v>
      </c>
      <c r="E26" s="10">
        <v>22</v>
      </c>
      <c r="F26" s="35">
        <v>5</v>
      </c>
      <c r="G26" s="11">
        <v>6</v>
      </c>
      <c r="H26" s="35">
        <v>1</v>
      </c>
      <c r="I26" s="37">
        <v>20</v>
      </c>
      <c r="J26" s="13">
        <v>5</v>
      </c>
      <c r="K26" s="38">
        <v>6</v>
      </c>
      <c r="L26" s="13">
        <v>1</v>
      </c>
      <c r="M26" s="10">
        <v>21</v>
      </c>
      <c r="N26" s="16">
        <v>5</v>
      </c>
      <c r="O26" s="11">
        <v>7</v>
      </c>
      <c r="P26" s="23">
        <v>0</v>
      </c>
      <c r="Q26" s="10">
        <v>21</v>
      </c>
      <c r="R26" s="16">
        <v>2</v>
      </c>
      <c r="S26" s="11">
        <v>7</v>
      </c>
      <c r="T26" s="16">
        <v>1</v>
      </c>
      <c r="U26" s="10"/>
      <c r="V26" s="16"/>
      <c r="W26" s="7">
        <f t="shared" si="0"/>
        <v>262</v>
      </c>
      <c r="X26" s="8">
        <f t="shared" si="1"/>
        <v>20</v>
      </c>
      <c r="Y26" s="8">
        <f t="shared" si="2"/>
        <v>8</v>
      </c>
    </row>
    <row r="27" spans="1:25" ht="12" customHeight="1">
      <c r="A27" s="7">
        <v>22</v>
      </c>
      <c r="B27" s="17" t="s">
        <v>132</v>
      </c>
      <c r="C27" s="7">
        <v>153</v>
      </c>
      <c r="D27" s="7">
        <v>6</v>
      </c>
      <c r="E27" s="10">
        <v>22</v>
      </c>
      <c r="F27" s="35">
        <v>5</v>
      </c>
      <c r="G27" s="11">
        <v>6</v>
      </c>
      <c r="H27" s="35">
        <v>2</v>
      </c>
      <c r="I27" s="37">
        <v>20</v>
      </c>
      <c r="J27" s="13">
        <v>5</v>
      </c>
      <c r="K27" s="38">
        <v>6</v>
      </c>
      <c r="L27" s="13">
        <v>2</v>
      </c>
      <c r="M27" s="10">
        <v>21</v>
      </c>
      <c r="N27" s="16">
        <v>5</v>
      </c>
      <c r="O27" s="11">
        <v>7</v>
      </c>
      <c r="P27" s="23">
        <v>0</v>
      </c>
      <c r="Q27" s="10">
        <v>21</v>
      </c>
      <c r="R27" s="16">
        <v>1</v>
      </c>
      <c r="S27" s="11">
        <v>7</v>
      </c>
      <c r="T27" s="16">
        <v>2</v>
      </c>
      <c r="U27" s="10"/>
      <c r="V27" s="16"/>
      <c r="W27" s="7">
        <f t="shared" si="0"/>
        <v>263</v>
      </c>
      <c r="X27" s="8">
        <f t="shared" si="1"/>
        <v>28</v>
      </c>
      <c r="Y27" s="8">
        <f t="shared" si="2"/>
        <v>11</v>
      </c>
    </row>
    <row r="28" spans="1:25" ht="12" customHeight="1">
      <c r="A28" s="7">
        <v>23</v>
      </c>
      <c r="B28" s="17" t="s">
        <v>98</v>
      </c>
      <c r="C28" s="7">
        <v>152</v>
      </c>
      <c r="D28" s="7">
        <v>0</v>
      </c>
      <c r="E28" s="10">
        <v>22</v>
      </c>
      <c r="F28" s="35">
        <v>0</v>
      </c>
      <c r="G28" s="11">
        <v>6</v>
      </c>
      <c r="H28" s="35">
        <v>0</v>
      </c>
      <c r="I28" s="37">
        <v>20</v>
      </c>
      <c r="J28" s="13">
        <v>0</v>
      </c>
      <c r="K28" s="38">
        <v>6</v>
      </c>
      <c r="L28" s="13">
        <v>0</v>
      </c>
      <c r="M28" s="10">
        <v>21</v>
      </c>
      <c r="N28" s="16">
        <v>0</v>
      </c>
      <c r="O28" s="11">
        <v>7</v>
      </c>
      <c r="P28" s="23">
        <v>0</v>
      </c>
      <c r="Q28" s="10">
        <v>21</v>
      </c>
      <c r="R28" s="16">
        <v>0</v>
      </c>
      <c r="S28" s="11">
        <v>7</v>
      </c>
      <c r="T28" s="16">
        <v>0</v>
      </c>
      <c r="U28" s="10"/>
      <c r="V28" s="16"/>
      <c r="W28" s="7">
        <f t="shared" si="0"/>
        <v>262</v>
      </c>
      <c r="X28" s="8">
        <f t="shared" si="1"/>
        <v>0</v>
      </c>
      <c r="Y28" s="8">
        <f t="shared" si="2"/>
        <v>0</v>
      </c>
    </row>
    <row r="29" spans="1:25" ht="12" customHeight="1">
      <c r="A29" s="7">
        <v>24</v>
      </c>
      <c r="B29" s="17" t="s">
        <v>99</v>
      </c>
      <c r="C29" s="7">
        <v>155</v>
      </c>
      <c r="D29" s="7">
        <v>13</v>
      </c>
      <c r="E29" s="10">
        <v>22</v>
      </c>
      <c r="F29" s="35">
        <v>0</v>
      </c>
      <c r="G29" s="11">
        <v>6</v>
      </c>
      <c r="H29" s="35">
        <v>0</v>
      </c>
      <c r="I29" s="37">
        <v>20</v>
      </c>
      <c r="J29" s="13">
        <v>0</v>
      </c>
      <c r="K29" s="38">
        <v>6</v>
      </c>
      <c r="L29" s="13">
        <v>0</v>
      </c>
      <c r="M29" s="10">
        <v>21</v>
      </c>
      <c r="N29" s="16">
        <v>0</v>
      </c>
      <c r="O29" s="11">
        <v>7</v>
      </c>
      <c r="P29" s="23">
        <v>0</v>
      </c>
      <c r="Q29" s="10">
        <v>21</v>
      </c>
      <c r="R29" s="16">
        <v>3</v>
      </c>
      <c r="S29" s="11">
        <v>7</v>
      </c>
      <c r="T29" s="16">
        <v>0</v>
      </c>
      <c r="U29" s="10"/>
      <c r="V29" s="16"/>
      <c r="W29" s="7">
        <f t="shared" si="0"/>
        <v>265</v>
      </c>
      <c r="X29" s="8">
        <f t="shared" si="1"/>
        <v>16</v>
      </c>
      <c r="Y29" s="8">
        <f t="shared" si="2"/>
        <v>7</v>
      </c>
    </row>
    <row r="30" spans="1:25" ht="12" customHeight="1">
      <c r="A30" s="7">
        <v>25</v>
      </c>
      <c r="B30" s="17" t="s">
        <v>100</v>
      </c>
      <c r="C30" s="7">
        <v>150</v>
      </c>
      <c r="D30" s="7">
        <v>0</v>
      </c>
      <c r="E30" s="10">
        <v>22</v>
      </c>
      <c r="F30" s="35">
        <v>0</v>
      </c>
      <c r="G30" s="11">
        <v>6</v>
      </c>
      <c r="H30" s="35">
        <v>0</v>
      </c>
      <c r="I30" s="37">
        <v>20</v>
      </c>
      <c r="J30" s="13">
        <v>0</v>
      </c>
      <c r="K30" s="38">
        <v>6</v>
      </c>
      <c r="L30" s="13">
        <v>0</v>
      </c>
      <c r="M30" s="10">
        <v>21</v>
      </c>
      <c r="N30" s="16">
        <v>0</v>
      </c>
      <c r="O30" s="11">
        <v>7</v>
      </c>
      <c r="P30" s="23">
        <v>0</v>
      </c>
      <c r="Q30" s="10">
        <v>21</v>
      </c>
      <c r="R30" s="16">
        <v>0</v>
      </c>
      <c r="S30" s="11">
        <v>7</v>
      </c>
      <c r="T30" s="16">
        <v>0</v>
      </c>
      <c r="U30" s="10"/>
      <c r="V30" s="16"/>
      <c r="W30" s="7">
        <f t="shared" si="0"/>
        <v>260</v>
      </c>
      <c r="X30" s="8">
        <f t="shared" si="1"/>
        <v>0</v>
      </c>
      <c r="Y30" s="8">
        <f t="shared" si="2"/>
        <v>0</v>
      </c>
    </row>
    <row r="31" spans="1:25" ht="12" customHeight="1">
      <c r="A31" s="7">
        <v>26</v>
      </c>
      <c r="B31" s="17" t="s">
        <v>133</v>
      </c>
      <c r="C31" s="7">
        <v>150</v>
      </c>
      <c r="D31" s="7">
        <v>0</v>
      </c>
      <c r="E31" s="10">
        <v>22</v>
      </c>
      <c r="F31" s="35">
        <v>0</v>
      </c>
      <c r="G31" s="11">
        <v>6</v>
      </c>
      <c r="H31" s="35">
        <v>0</v>
      </c>
      <c r="I31" s="37">
        <v>20</v>
      </c>
      <c r="J31" s="13">
        <v>0</v>
      </c>
      <c r="K31" s="38">
        <v>6</v>
      </c>
      <c r="L31" s="13">
        <v>0</v>
      </c>
      <c r="M31" s="10">
        <v>21</v>
      </c>
      <c r="N31" s="16">
        <v>0</v>
      </c>
      <c r="O31" s="11">
        <v>7</v>
      </c>
      <c r="P31" s="23">
        <v>0</v>
      </c>
      <c r="Q31" s="10">
        <v>21</v>
      </c>
      <c r="R31" s="16">
        <v>0</v>
      </c>
      <c r="S31" s="11">
        <v>7</v>
      </c>
      <c r="T31" s="16">
        <v>0</v>
      </c>
      <c r="U31" s="10"/>
      <c r="V31" s="16"/>
      <c r="W31" s="7">
        <f t="shared" si="0"/>
        <v>260</v>
      </c>
      <c r="X31" s="8">
        <f t="shared" si="1"/>
        <v>0</v>
      </c>
      <c r="Y31" s="8">
        <f t="shared" si="2"/>
        <v>0</v>
      </c>
    </row>
    <row r="32" spans="1:25" ht="12" customHeight="1">
      <c r="A32" s="7">
        <v>27</v>
      </c>
      <c r="B32" s="17" t="s">
        <v>101</v>
      </c>
      <c r="C32" s="7">
        <v>150</v>
      </c>
      <c r="D32" s="7">
        <v>0</v>
      </c>
      <c r="E32" s="10">
        <v>22</v>
      </c>
      <c r="F32" s="35">
        <v>0</v>
      </c>
      <c r="G32" s="11">
        <v>6</v>
      </c>
      <c r="H32" s="35">
        <v>0</v>
      </c>
      <c r="I32" s="37">
        <v>20</v>
      </c>
      <c r="J32" s="13">
        <v>0</v>
      </c>
      <c r="K32" s="38">
        <v>6</v>
      </c>
      <c r="L32" s="13">
        <v>0</v>
      </c>
      <c r="M32" s="10">
        <v>21</v>
      </c>
      <c r="N32" s="16">
        <v>0</v>
      </c>
      <c r="O32" s="11">
        <v>7</v>
      </c>
      <c r="P32" s="23">
        <v>0</v>
      </c>
      <c r="Q32" s="10">
        <v>21</v>
      </c>
      <c r="R32" s="16">
        <v>0</v>
      </c>
      <c r="S32" s="11">
        <v>7</v>
      </c>
      <c r="T32" s="16">
        <v>0</v>
      </c>
      <c r="U32" s="10"/>
      <c r="V32" s="16"/>
      <c r="W32" s="7">
        <f t="shared" si="0"/>
        <v>260</v>
      </c>
      <c r="X32" s="8">
        <f t="shared" si="1"/>
        <v>0</v>
      </c>
      <c r="Y32" s="8">
        <f t="shared" si="2"/>
        <v>0</v>
      </c>
    </row>
    <row r="33" spans="1:25" ht="12" customHeight="1">
      <c r="A33" s="7">
        <v>28</v>
      </c>
      <c r="B33" s="17" t="s">
        <v>102</v>
      </c>
      <c r="C33" s="7">
        <v>150</v>
      </c>
      <c r="D33" s="7">
        <v>1</v>
      </c>
      <c r="E33" s="10">
        <v>22</v>
      </c>
      <c r="F33" s="39">
        <v>1</v>
      </c>
      <c r="G33" s="11">
        <v>6</v>
      </c>
      <c r="H33" s="35">
        <v>0</v>
      </c>
      <c r="I33" s="37">
        <v>20</v>
      </c>
      <c r="J33" s="13">
        <v>1</v>
      </c>
      <c r="K33" s="38">
        <v>6</v>
      </c>
      <c r="L33" s="13">
        <v>0</v>
      </c>
      <c r="M33" s="10">
        <v>21</v>
      </c>
      <c r="N33" s="16">
        <v>1</v>
      </c>
      <c r="O33" s="11">
        <v>7</v>
      </c>
      <c r="P33" s="23">
        <v>0</v>
      </c>
      <c r="Q33" s="10">
        <v>21</v>
      </c>
      <c r="R33" s="16">
        <v>1</v>
      </c>
      <c r="S33" s="11">
        <v>7</v>
      </c>
      <c r="T33" s="16">
        <v>0</v>
      </c>
      <c r="U33" s="10"/>
      <c r="V33" s="16"/>
      <c r="W33" s="7">
        <f t="shared" si="0"/>
        <v>260</v>
      </c>
      <c r="X33" s="8">
        <f t="shared" si="1"/>
        <v>5</v>
      </c>
      <c r="Y33" s="8">
        <f t="shared" si="2"/>
        <v>2</v>
      </c>
    </row>
    <row r="34" spans="1:25" ht="12" customHeight="1">
      <c r="A34" s="7">
        <v>29</v>
      </c>
      <c r="B34" s="17" t="s">
        <v>153</v>
      </c>
      <c r="C34" s="7">
        <v>150</v>
      </c>
      <c r="D34" s="7">
        <v>4</v>
      </c>
      <c r="E34" s="10">
        <v>22</v>
      </c>
      <c r="F34" s="39">
        <v>0</v>
      </c>
      <c r="G34" s="11">
        <v>6</v>
      </c>
      <c r="H34" s="35">
        <v>0</v>
      </c>
      <c r="I34" s="37">
        <v>20</v>
      </c>
      <c r="J34" s="13">
        <v>0</v>
      </c>
      <c r="K34" s="38">
        <v>6</v>
      </c>
      <c r="L34" s="13">
        <v>0</v>
      </c>
      <c r="M34" s="10">
        <v>21</v>
      </c>
      <c r="N34" s="16">
        <v>0</v>
      </c>
      <c r="O34" s="11">
        <v>7</v>
      </c>
      <c r="P34" s="23">
        <v>0</v>
      </c>
      <c r="Q34" s="10">
        <v>21</v>
      </c>
      <c r="R34" s="16">
        <v>0</v>
      </c>
      <c r="S34" s="11">
        <v>7</v>
      </c>
      <c r="T34" s="16">
        <v>0</v>
      </c>
      <c r="U34" s="10"/>
      <c r="V34" s="16"/>
      <c r="W34" s="7">
        <f t="shared" si="0"/>
        <v>260</v>
      </c>
      <c r="X34" s="8">
        <f t="shared" si="1"/>
        <v>4</v>
      </c>
      <c r="Y34" s="8">
        <f t="shared" si="2"/>
        <v>2</v>
      </c>
    </row>
    <row r="35" spans="1:25" ht="12" customHeight="1">
      <c r="A35" s="7">
        <v>30</v>
      </c>
      <c r="B35" s="17" t="s">
        <v>103</v>
      </c>
      <c r="C35" s="7">
        <v>165</v>
      </c>
      <c r="D35" s="7">
        <v>48</v>
      </c>
      <c r="E35" s="10">
        <v>22</v>
      </c>
      <c r="F35" s="39">
        <v>15</v>
      </c>
      <c r="G35" s="11">
        <v>6</v>
      </c>
      <c r="H35" s="35">
        <v>4</v>
      </c>
      <c r="I35" s="37">
        <v>20</v>
      </c>
      <c r="J35" s="13">
        <v>15</v>
      </c>
      <c r="K35" s="38">
        <v>6</v>
      </c>
      <c r="L35" s="13">
        <v>4</v>
      </c>
      <c r="M35" s="10">
        <v>21</v>
      </c>
      <c r="N35" s="16">
        <v>15</v>
      </c>
      <c r="O35" s="11">
        <v>7</v>
      </c>
      <c r="P35" s="14">
        <v>3</v>
      </c>
      <c r="Q35" s="10">
        <v>21</v>
      </c>
      <c r="R35" s="16">
        <v>8</v>
      </c>
      <c r="S35" s="11">
        <v>7</v>
      </c>
      <c r="T35" s="16">
        <v>4</v>
      </c>
      <c r="U35" s="10"/>
      <c r="V35" s="16"/>
      <c r="W35" s="7">
        <f t="shared" si="0"/>
        <v>275</v>
      </c>
      <c r="X35" s="8">
        <f t="shared" si="1"/>
        <v>116</v>
      </c>
      <c r="Y35" s="8">
        <f t="shared" si="2"/>
        <v>43</v>
      </c>
    </row>
    <row r="36" spans="1:25" ht="12" customHeight="1">
      <c r="A36" s="7">
        <v>31</v>
      </c>
      <c r="B36" s="17" t="s">
        <v>154</v>
      </c>
      <c r="C36" s="7">
        <v>171</v>
      </c>
      <c r="D36" s="7">
        <v>68</v>
      </c>
      <c r="E36" s="10">
        <v>22</v>
      </c>
      <c r="F36" s="35">
        <v>17</v>
      </c>
      <c r="G36" s="11">
        <v>5</v>
      </c>
      <c r="H36" s="35">
        <v>6</v>
      </c>
      <c r="I36" s="37">
        <v>20</v>
      </c>
      <c r="J36" s="13">
        <v>17</v>
      </c>
      <c r="K36" s="38">
        <v>5</v>
      </c>
      <c r="L36" s="13">
        <v>6</v>
      </c>
      <c r="M36" s="10">
        <v>21</v>
      </c>
      <c r="N36" s="16">
        <v>17</v>
      </c>
      <c r="O36" s="11">
        <v>7</v>
      </c>
      <c r="P36" s="14">
        <v>3</v>
      </c>
      <c r="Q36" s="10">
        <v>21</v>
      </c>
      <c r="R36" s="16">
        <v>13</v>
      </c>
      <c r="S36" s="11">
        <v>7</v>
      </c>
      <c r="T36" s="16">
        <v>6</v>
      </c>
      <c r="U36" s="10"/>
      <c r="V36" s="16"/>
      <c r="W36" s="7">
        <f>C36+E36+G36+I36+K47+M36+O36+Q36+S36+U36</f>
        <v>279</v>
      </c>
      <c r="X36" s="8">
        <f t="shared" si="1"/>
        <v>153</v>
      </c>
      <c r="Y36" s="8">
        <f t="shared" si="2"/>
        <v>55</v>
      </c>
    </row>
    <row r="37" spans="1:25" ht="12" customHeight="1">
      <c r="A37" s="7">
        <v>32</v>
      </c>
      <c r="B37" s="17" t="s">
        <v>151</v>
      </c>
      <c r="C37" s="7">
        <v>155</v>
      </c>
      <c r="D37" s="7">
        <v>0</v>
      </c>
      <c r="E37" s="10">
        <v>22</v>
      </c>
      <c r="F37" s="35">
        <v>0</v>
      </c>
      <c r="G37" s="11">
        <v>5</v>
      </c>
      <c r="H37" s="35">
        <v>0</v>
      </c>
      <c r="I37" s="37">
        <v>20</v>
      </c>
      <c r="J37" s="13">
        <v>0</v>
      </c>
      <c r="K37" s="38">
        <v>5</v>
      </c>
      <c r="L37" s="13">
        <v>0</v>
      </c>
      <c r="M37" s="10">
        <v>21</v>
      </c>
      <c r="N37" s="16">
        <v>0</v>
      </c>
      <c r="O37" s="11">
        <v>7</v>
      </c>
      <c r="P37" s="14">
        <v>1</v>
      </c>
      <c r="Q37" s="10">
        <v>21</v>
      </c>
      <c r="R37" s="16">
        <v>0</v>
      </c>
      <c r="S37" s="11">
        <v>7</v>
      </c>
      <c r="T37" s="16">
        <v>0</v>
      </c>
      <c r="U37" s="10"/>
      <c r="V37" s="16"/>
      <c r="W37" s="7">
        <f t="shared" si="0"/>
        <v>263</v>
      </c>
      <c r="X37" s="8">
        <f t="shared" si="1"/>
        <v>1</v>
      </c>
      <c r="Y37" s="8">
        <f t="shared" si="2"/>
        <v>1</v>
      </c>
    </row>
    <row r="38" spans="1:25" ht="12" customHeight="1">
      <c r="A38" s="7">
        <v>33</v>
      </c>
      <c r="B38" s="17" t="s">
        <v>104</v>
      </c>
      <c r="C38" s="7">
        <v>155</v>
      </c>
      <c r="D38" s="7">
        <v>1</v>
      </c>
      <c r="E38" s="10">
        <v>22</v>
      </c>
      <c r="F38" s="35">
        <v>0</v>
      </c>
      <c r="G38" s="11">
        <v>5</v>
      </c>
      <c r="H38" s="35">
        <v>0</v>
      </c>
      <c r="I38" s="37">
        <v>20</v>
      </c>
      <c r="J38" s="13">
        <v>0</v>
      </c>
      <c r="K38" s="38">
        <v>5</v>
      </c>
      <c r="L38" s="13">
        <v>0</v>
      </c>
      <c r="M38" s="10">
        <v>21</v>
      </c>
      <c r="N38" s="16">
        <v>0</v>
      </c>
      <c r="O38" s="11">
        <v>7</v>
      </c>
      <c r="P38" s="14">
        <v>0</v>
      </c>
      <c r="Q38" s="10">
        <v>21</v>
      </c>
      <c r="R38" s="16">
        <v>0</v>
      </c>
      <c r="S38" s="11">
        <v>7</v>
      </c>
      <c r="T38" s="16">
        <v>0</v>
      </c>
      <c r="U38" s="10"/>
      <c r="V38" s="16"/>
      <c r="W38" s="7">
        <f t="shared" si="0"/>
        <v>263</v>
      </c>
      <c r="X38" s="8">
        <f t="shared" si="1"/>
        <v>1</v>
      </c>
      <c r="Y38" s="8">
        <f t="shared" si="2"/>
        <v>1</v>
      </c>
    </row>
    <row r="39" spans="1:25" ht="12" customHeight="1">
      <c r="A39" s="7">
        <v>34</v>
      </c>
      <c r="B39" s="17" t="s">
        <v>105</v>
      </c>
      <c r="C39" s="7">
        <v>170</v>
      </c>
      <c r="D39" s="7">
        <v>64</v>
      </c>
      <c r="E39" s="10">
        <v>22</v>
      </c>
      <c r="F39" s="35">
        <v>10</v>
      </c>
      <c r="G39" s="11">
        <v>5</v>
      </c>
      <c r="H39" s="35">
        <v>0</v>
      </c>
      <c r="I39" s="37">
        <v>20</v>
      </c>
      <c r="J39" s="13">
        <v>17</v>
      </c>
      <c r="K39" s="38">
        <v>5</v>
      </c>
      <c r="L39" s="13">
        <v>0</v>
      </c>
      <c r="M39" s="10">
        <v>21</v>
      </c>
      <c r="N39" s="16">
        <v>10</v>
      </c>
      <c r="O39" s="11">
        <v>7</v>
      </c>
      <c r="P39" s="14">
        <v>3</v>
      </c>
      <c r="Q39" s="10">
        <v>21</v>
      </c>
      <c r="R39" s="16">
        <v>9</v>
      </c>
      <c r="S39" s="11">
        <v>7</v>
      </c>
      <c r="T39" s="16">
        <v>4</v>
      </c>
      <c r="U39" s="10"/>
      <c r="V39" s="16"/>
      <c r="W39" s="7">
        <f t="shared" si="0"/>
        <v>278</v>
      </c>
      <c r="X39" s="8">
        <f t="shared" si="1"/>
        <v>117</v>
      </c>
      <c r="Y39" s="8">
        <f t="shared" si="2"/>
        <v>43</v>
      </c>
    </row>
    <row r="40" spans="1:25" ht="12" customHeight="1">
      <c r="A40" s="7">
        <v>35</v>
      </c>
      <c r="B40" s="17" t="s">
        <v>106</v>
      </c>
      <c r="C40" s="7">
        <v>161</v>
      </c>
      <c r="D40" s="7">
        <v>20</v>
      </c>
      <c r="E40" s="10">
        <v>22</v>
      </c>
      <c r="F40" s="35">
        <v>18</v>
      </c>
      <c r="G40" s="11">
        <v>5</v>
      </c>
      <c r="H40" s="35">
        <v>0</v>
      </c>
      <c r="I40" s="37">
        <v>20</v>
      </c>
      <c r="J40" s="13">
        <v>18</v>
      </c>
      <c r="K40" s="38">
        <v>5</v>
      </c>
      <c r="L40" s="13">
        <v>0</v>
      </c>
      <c r="M40" s="10">
        <v>21</v>
      </c>
      <c r="N40" s="16">
        <v>18</v>
      </c>
      <c r="O40" s="11">
        <v>7</v>
      </c>
      <c r="P40" s="14">
        <v>1</v>
      </c>
      <c r="Q40" s="10">
        <v>21</v>
      </c>
      <c r="R40" s="16">
        <v>10</v>
      </c>
      <c r="S40" s="11">
        <v>7</v>
      </c>
      <c r="T40" s="16">
        <v>0</v>
      </c>
      <c r="U40" s="10"/>
      <c r="V40" s="16"/>
      <c r="W40" s="7">
        <f t="shared" si="0"/>
        <v>269</v>
      </c>
      <c r="X40" s="8">
        <f t="shared" si="1"/>
        <v>85</v>
      </c>
      <c r="Y40" s="8">
        <f t="shared" si="2"/>
        <v>32</v>
      </c>
    </row>
    <row r="41" spans="1:25" ht="12" customHeight="1">
      <c r="A41" s="7">
        <v>36</v>
      </c>
      <c r="B41" s="17" t="s">
        <v>107</v>
      </c>
      <c r="C41" s="7">
        <v>165</v>
      </c>
      <c r="D41" s="7">
        <v>38</v>
      </c>
      <c r="E41" s="10">
        <v>22</v>
      </c>
      <c r="F41" s="35">
        <v>18</v>
      </c>
      <c r="G41" s="11">
        <v>5</v>
      </c>
      <c r="H41" s="35">
        <v>0</v>
      </c>
      <c r="I41" s="37">
        <v>20</v>
      </c>
      <c r="J41" s="13">
        <v>18</v>
      </c>
      <c r="K41" s="38">
        <v>5</v>
      </c>
      <c r="L41" s="13">
        <v>0</v>
      </c>
      <c r="M41" s="10">
        <v>21</v>
      </c>
      <c r="N41" s="16">
        <v>18</v>
      </c>
      <c r="O41" s="11">
        <v>7</v>
      </c>
      <c r="P41" s="14">
        <v>1</v>
      </c>
      <c r="Q41" s="10">
        <v>21</v>
      </c>
      <c r="R41" s="16">
        <v>7</v>
      </c>
      <c r="S41" s="11">
        <v>7</v>
      </c>
      <c r="T41" s="16">
        <v>0</v>
      </c>
      <c r="U41" s="10"/>
      <c r="V41" s="16"/>
      <c r="W41" s="7">
        <f t="shared" si="0"/>
        <v>273</v>
      </c>
      <c r="X41" s="8">
        <f t="shared" si="1"/>
        <v>100</v>
      </c>
      <c r="Y41" s="8">
        <f t="shared" si="2"/>
        <v>37</v>
      </c>
    </row>
    <row r="42" spans="1:25" ht="12" customHeight="1">
      <c r="A42" s="7">
        <v>37</v>
      </c>
      <c r="B42" s="17" t="s">
        <v>134</v>
      </c>
      <c r="C42" s="7">
        <v>171</v>
      </c>
      <c r="D42" s="7">
        <v>68</v>
      </c>
      <c r="E42" s="10">
        <v>22</v>
      </c>
      <c r="F42" s="35">
        <v>10</v>
      </c>
      <c r="G42" s="11">
        <v>5</v>
      </c>
      <c r="H42" s="35">
        <v>0</v>
      </c>
      <c r="I42" s="37">
        <v>20</v>
      </c>
      <c r="J42" s="13">
        <v>14</v>
      </c>
      <c r="K42" s="38">
        <v>5</v>
      </c>
      <c r="L42" s="13">
        <v>0</v>
      </c>
      <c r="M42" s="10">
        <v>21</v>
      </c>
      <c r="N42" s="16">
        <v>10</v>
      </c>
      <c r="O42" s="11">
        <v>7</v>
      </c>
      <c r="P42" s="14">
        <v>3</v>
      </c>
      <c r="Q42" s="10">
        <v>21</v>
      </c>
      <c r="R42" s="16">
        <v>9</v>
      </c>
      <c r="S42" s="11">
        <v>7</v>
      </c>
      <c r="T42" s="16">
        <v>4</v>
      </c>
      <c r="U42" s="10"/>
      <c r="V42" s="16"/>
      <c r="W42" s="7">
        <f t="shared" si="0"/>
        <v>279</v>
      </c>
      <c r="X42" s="8">
        <f t="shared" si="1"/>
        <v>118</v>
      </c>
      <c r="Y42" s="8">
        <f t="shared" si="2"/>
        <v>43</v>
      </c>
    </row>
    <row r="43" spans="1:25" ht="12" customHeight="1">
      <c r="A43" s="7">
        <v>38</v>
      </c>
      <c r="B43" s="17" t="s">
        <v>135</v>
      </c>
      <c r="C43" s="7">
        <v>163</v>
      </c>
      <c r="D43" s="7">
        <v>30</v>
      </c>
      <c r="E43" s="10">
        <v>22</v>
      </c>
      <c r="F43" s="35">
        <v>7</v>
      </c>
      <c r="G43" s="11">
        <v>5</v>
      </c>
      <c r="H43" s="35">
        <v>0</v>
      </c>
      <c r="I43" s="37">
        <v>20</v>
      </c>
      <c r="J43" s="13">
        <v>7</v>
      </c>
      <c r="K43" s="38">
        <v>5</v>
      </c>
      <c r="L43" s="13">
        <v>0</v>
      </c>
      <c r="M43" s="10">
        <v>21</v>
      </c>
      <c r="N43" s="16">
        <v>7</v>
      </c>
      <c r="O43" s="11">
        <v>7</v>
      </c>
      <c r="P43" s="14">
        <v>0</v>
      </c>
      <c r="Q43" s="10">
        <v>21</v>
      </c>
      <c r="R43" s="16">
        <v>3</v>
      </c>
      <c r="S43" s="11">
        <v>7</v>
      </c>
      <c r="T43" s="16">
        <v>1</v>
      </c>
      <c r="U43" s="10"/>
      <c r="V43" s="16"/>
      <c r="W43" s="7">
        <f t="shared" si="0"/>
        <v>271</v>
      </c>
      <c r="X43" s="8">
        <f t="shared" si="1"/>
        <v>55</v>
      </c>
      <c r="Y43" s="8">
        <f t="shared" si="2"/>
        <v>21</v>
      </c>
    </row>
    <row r="44" spans="1:25" ht="12" customHeight="1">
      <c r="A44" s="7">
        <v>39</v>
      </c>
      <c r="B44" s="17" t="s">
        <v>108</v>
      </c>
      <c r="C44" s="7">
        <v>155</v>
      </c>
      <c r="D44" s="7">
        <v>4</v>
      </c>
      <c r="E44" s="10">
        <v>22</v>
      </c>
      <c r="F44" s="35">
        <v>0</v>
      </c>
      <c r="G44" s="11">
        <v>5</v>
      </c>
      <c r="H44" s="35">
        <v>0</v>
      </c>
      <c r="I44" s="37">
        <v>20</v>
      </c>
      <c r="J44" s="13">
        <v>0</v>
      </c>
      <c r="K44" s="38">
        <v>5</v>
      </c>
      <c r="L44" s="13">
        <v>0</v>
      </c>
      <c r="M44" s="10">
        <v>21</v>
      </c>
      <c r="N44" s="16">
        <v>0</v>
      </c>
      <c r="O44" s="11">
        <v>7</v>
      </c>
      <c r="P44" s="14">
        <v>0</v>
      </c>
      <c r="Q44" s="10">
        <v>21</v>
      </c>
      <c r="R44" s="16">
        <v>1</v>
      </c>
      <c r="S44" s="11">
        <v>7</v>
      </c>
      <c r="T44" s="16">
        <v>0</v>
      </c>
      <c r="U44" s="10"/>
      <c r="V44" s="16"/>
      <c r="W44" s="7">
        <f t="shared" si="0"/>
        <v>263</v>
      </c>
      <c r="X44" s="8">
        <f t="shared" si="1"/>
        <v>5</v>
      </c>
      <c r="Y44" s="8">
        <f t="shared" si="2"/>
        <v>2</v>
      </c>
    </row>
    <row r="45" spans="1:25" ht="12" customHeight="1">
      <c r="A45" s="7">
        <v>40</v>
      </c>
      <c r="B45" s="17" t="s">
        <v>109</v>
      </c>
      <c r="C45" s="7">
        <v>155</v>
      </c>
      <c r="D45" s="7">
        <v>0</v>
      </c>
      <c r="E45" s="10">
        <v>22</v>
      </c>
      <c r="F45" s="35">
        <v>1</v>
      </c>
      <c r="G45" s="11">
        <v>5</v>
      </c>
      <c r="H45" s="35">
        <v>0</v>
      </c>
      <c r="I45" s="37">
        <v>20</v>
      </c>
      <c r="J45" s="13">
        <v>1</v>
      </c>
      <c r="K45" s="38">
        <v>5</v>
      </c>
      <c r="L45" s="13">
        <v>0</v>
      </c>
      <c r="M45" s="10">
        <v>21</v>
      </c>
      <c r="N45" s="16">
        <v>1</v>
      </c>
      <c r="O45" s="11">
        <v>7</v>
      </c>
      <c r="P45" s="14">
        <v>0</v>
      </c>
      <c r="Q45" s="10">
        <v>21</v>
      </c>
      <c r="R45" s="16">
        <v>1</v>
      </c>
      <c r="S45" s="11">
        <v>7</v>
      </c>
      <c r="T45" s="16">
        <v>0</v>
      </c>
      <c r="U45" s="10"/>
      <c r="V45" s="16"/>
      <c r="W45" s="7">
        <f t="shared" si="0"/>
        <v>263</v>
      </c>
      <c r="X45" s="8">
        <f t="shared" si="1"/>
        <v>4</v>
      </c>
      <c r="Y45" s="8">
        <f t="shared" si="2"/>
        <v>2</v>
      </c>
    </row>
    <row r="46" spans="1:25" ht="12" customHeight="1">
      <c r="A46" s="7">
        <v>41</v>
      </c>
      <c r="B46" s="17" t="s">
        <v>110</v>
      </c>
      <c r="C46" s="7">
        <v>155</v>
      </c>
      <c r="D46" s="7">
        <v>0</v>
      </c>
      <c r="E46" s="10">
        <v>22</v>
      </c>
      <c r="F46" s="35">
        <v>0</v>
      </c>
      <c r="G46" s="11">
        <v>5</v>
      </c>
      <c r="H46" s="35">
        <v>0</v>
      </c>
      <c r="I46" s="37">
        <v>20</v>
      </c>
      <c r="J46" s="13">
        <v>0</v>
      </c>
      <c r="K46" s="38">
        <v>5</v>
      </c>
      <c r="L46" s="13">
        <v>0</v>
      </c>
      <c r="M46" s="10">
        <v>21</v>
      </c>
      <c r="N46" s="16">
        <v>0</v>
      </c>
      <c r="O46" s="11">
        <v>7</v>
      </c>
      <c r="P46" s="14">
        <v>0</v>
      </c>
      <c r="Q46" s="10">
        <v>21</v>
      </c>
      <c r="R46" s="16">
        <v>0</v>
      </c>
      <c r="S46" s="11">
        <v>7</v>
      </c>
      <c r="T46" s="16">
        <v>0</v>
      </c>
      <c r="U46" s="10"/>
      <c r="V46" s="16"/>
      <c r="W46" s="7">
        <f t="shared" si="0"/>
        <v>263</v>
      </c>
      <c r="X46" s="8">
        <f t="shared" si="1"/>
        <v>0</v>
      </c>
      <c r="Y46" s="8">
        <f t="shared" si="2"/>
        <v>0</v>
      </c>
    </row>
    <row r="47" spans="1:25" ht="12" customHeight="1">
      <c r="A47" s="7">
        <v>42</v>
      </c>
      <c r="B47" s="17" t="s">
        <v>111</v>
      </c>
      <c r="C47" s="7">
        <v>168</v>
      </c>
      <c r="D47" s="7">
        <v>81</v>
      </c>
      <c r="E47" s="10">
        <v>22</v>
      </c>
      <c r="F47" s="35">
        <v>4</v>
      </c>
      <c r="G47" s="11">
        <v>5</v>
      </c>
      <c r="H47" s="35">
        <v>1</v>
      </c>
      <c r="I47" s="37">
        <v>20</v>
      </c>
      <c r="J47" s="13">
        <v>4</v>
      </c>
      <c r="K47" s="38">
        <v>5</v>
      </c>
      <c r="L47" s="13">
        <v>1</v>
      </c>
      <c r="M47" s="10">
        <v>21</v>
      </c>
      <c r="N47" s="16">
        <v>4</v>
      </c>
      <c r="O47" s="11">
        <v>7</v>
      </c>
      <c r="P47" s="14">
        <v>2</v>
      </c>
      <c r="Q47" s="10">
        <v>21</v>
      </c>
      <c r="R47" s="16">
        <v>1</v>
      </c>
      <c r="S47" s="11">
        <v>7</v>
      </c>
      <c r="T47" s="16">
        <v>1</v>
      </c>
      <c r="U47" s="10"/>
      <c r="V47" s="16"/>
      <c r="W47" s="7">
        <f t="shared" si="0"/>
        <v>276</v>
      </c>
      <c r="X47" s="8">
        <f t="shared" si="1"/>
        <v>99</v>
      </c>
      <c r="Y47" s="8">
        <f t="shared" si="2"/>
        <v>36</v>
      </c>
    </row>
    <row r="48" spans="1:25" ht="12" customHeight="1">
      <c r="A48" s="30"/>
      <c r="B48" s="31"/>
      <c r="C48" s="31"/>
      <c r="D48" s="31"/>
      <c r="E48" s="40"/>
      <c r="F48" s="41"/>
      <c r="G48" s="22"/>
      <c r="H48" s="31"/>
      <c r="I48" s="31"/>
      <c r="J48" s="31"/>
      <c r="K48" s="31"/>
      <c r="L48" s="31"/>
      <c r="M48" s="30"/>
      <c r="N48" s="30"/>
      <c r="O48" s="30"/>
      <c r="P48" s="42"/>
      <c r="Q48" s="30"/>
      <c r="R48" s="30"/>
      <c r="S48" s="30"/>
      <c r="T48" s="30"/>
      <c r="U48" s="30"/>
      <c r="V48" s="43"/>
      <c r="W48" s="31"/>
      <c r="X48" s="31"/>
      <c r="Y48" s="31"/>
    </row>
    <row r="49" spans="1:25" ht="12" customHeight="1">
      <c r="A49" s="30"/>
      <c r="B49" s="31"/>
      <c r="C49" s="31"/>
      <c r="D49" s="31"/>
      <c r="E49" s="40"/>
      <c r="F49" s="41"/>
      <c r="G49" s="40"/>
      <c r="H49" s="31"/>
      <c r="I49" s="40"/>
      <c r="J49" s="31"/>
      <c r="K49" s="40"/>
      <c r="L49" s="31"/>
      <c r="M49" s="40"/>
      <c r="N49" s="31"/>
      <c r="O49" s="40"/>
      <c r="P49" s="31"/>
      <c r="Q49" s="40"/>
      <c r="R49" s="31"/>
      <c r="S49" s="40"/>
      <c r="T49" s="31"/>
      <c r="U49" s="40"/>
      <c r="V49" s="31"/>
      <c r="W49" s="40"/>
      <c r="X49" s="31"/>
      <c r="Y49" s="31"/>
    </row>
    <row r="50" spans="1:25" ht="12" customHeight="1">
      <c r="A50" s="30"/>
      <c r="B50" s="31"/>
      <c r="C50" s="31"/>
      <c r="D50" s="31"/>
      <c r="E50" s="40"/>
      <c r="F50" s="41"/>
      <c r="G50" s="40"/>
      <c r="H50" s="31"/>
      <c r="I50" s="31"/>
      <c r="J50" s="31"/>
      <c r="K50" s="31"/>
      <c r="L50" s="31"/>
      <c r="M50" s="30"/>
      <c r="N50" s="30"/>
      <c r="O50" s="30"/>
      <c r="P50" s="42"/>
      <c r="Q50" s="30"/>
      <c r="R50" s="30"/>
      <c r="S50" s="30"/>
      <c r="T50" s="30"/>
      <c r="U50" s="30"/>
      <c r="V50" s="43"/>
      <c r="W50" s="31"/>
      <c r="X50" s="31"/>
      <c r="Y50" s="31"/>
    </row>
    <row r="51" spans="1:25" ht="12" customHeight="1">
      <c r="A51" s="30"/>
      <c r="B51" s="31"/>
      <c r="C51" s="31"/>
      <c r="D51" s="31"/>
      <c r="E51" s="40"/>
      <c r="F51" s="41"/>
      <c r="G51" s="40"/>
      <c r="H51" s="31"/>
      <c r="I51" s="31"/>
      <c r="J51" s="31"/>
      <c r="K51" s="31"/>
      <c r="L51" s="31"/>
      <c r="M51" s="30"/>
      <c r="N51" s="30"/>
      <c r="O51" s="30"/>
      <c r="P51" s="42"/>
      <c r="Q51" s="30"/>
      <c r="R51" s="30"/>
      <c r="S51" s="30"/>
      <c r="T51" s="30"/>
      <c r="U51" s="30"/>
      <c r="V51" s="43"/>
      <c r="W51" s="31"/>
      <c r="X51" s="31"/>
      <c r="Y51" s="31"/>
    </row>
    <row r="52" spans="1:25" ht="12" customHeight="1">
      <c r="A52" s="30"/>
      <c r="B52" s="31"/>
      <c r="C52" s="31"/>
      <c r="D52" s="31"/>
      <c r="E52" s="40"/>
      <c r="F52" s="41"/>
      <c r="G52" s="40"/>
      <c r="H52" s="31"/>
      <c r="I52" s="31"/>
      <c r="J52" s="31"/>
      <c r="K52" s="31"/>
      <c r="L52" s="31"/>
      <c r="M52" s="30"/>
      <c r="N52" s="30"/>
      <c r="O52" s="30"/>
      <c r="P52" s="42"/>
      <c r="Q52" s="30"/>
      <c r="R52" s="30"/>
      <c r="S52" s="30"/>
      <c r="T52" s="30"/>
      <c r="U52" s="30"/>
      <c r="V52" s="43"/>
      <c r="W52" s="31"/>
      <c r="X52" s="31"/>
      <c r="Y52" s="31"/>
    </row>
    <row r="53" spans="1:25">
      <c r="A53" s="30"/>
      <c r="B53" s="31"/>
      <c r="C53" s="31"/>
      <c r="D53" s="31"/>
      <c r="E53" s="40"/>
      <c r="F53" s="41"/>
      <c r="G53" s="40"/>
      <c r="H53" s="31"/>
      <c r="I53" s="31"/>
      <c r="J53" s="31"/>
      <c r="K53" s="31"/>
      <c r="L53" s="31"/>
      <c r="M53" s="30"/>
      <c r="N53" s="30"/>
      <c r="O53" s="30"/>
      <c r="P53" s="42"/>
      <c r="Q53" s="30"/>
      <c r="R53" s="30"/>
      <c r="S53" s="30"/>
      <c r="T53" s="30"/>
      <c r="U53" s="30"/>
      <c r="V53" s="43"/>
      <c r="W53" s="31"/>
      <c r="X53" s="31"/>
      <c r="Y53" s="31"/>
    </row>
    <row r="54" spans="1:25">
      <c r="A54" s="32"/>
      <c r="B54" s="33"/>
      <c r="C54" s="31"/>
      <c r="D54" s="31"/>
      <c r="E54" s="40"/>
      <c r="F54" s="41"/>
      <c r="G54" s="40"/>
      <c r="H54" s="31"/>
      <c r="I54" s="31"/>
      <c r="J54" s="31"/>
      <c r="K54" s="31"/>
      <c r="L54" s="31"/>
      <c r="M54" s="30"/>
      <c r="N54" s="30"/>
      <c r="O54" s="30"/>
      <c r="P54" s="42"/>
      <c r="Q54" s="30"/>
      <c r="R54" s="30"/>
      <c r="S54" s="30"/>
      <c r="T54" s="30"/>
      <c r="U54" s="30"/>
      <c r="V54" s="64" t="s">
        <v>203</v>
      </c>
      <c r="W54" s="64"/>
      <c r="X54" s="64"/>
      <c r="Y54" s="21">
        <f>COUNTIF(Y6:Y52,"&gt;74")</f>
        <v>0</v>
      </c>
    </row>
    <row r="55" spans="1:25">
      <c r="A55" s="32"/>
      <c r="B55" s="33"/>
      <c r="C55" s="31"/>
      <c r="D55" s="31"/>
      <c r="E55" s="40"/>
      <c r="F55" s="41"/>
      <c r="G55" s="40"/>
      <c r="H55" s="31"/>
      <c r="I55" s="31"/>
      <c r="J55" s="31"/>
      <c r="K55" s="31"/>
      <c r="L55" s="31"/>
      <c r="M55" s="30"/>
      <c r="N55" s="30"/>
      <c r="O55" s="30"/>
      <c r="P55" s="42"/>
      <c r="Q55" s="30"/>
      <c r="R55" s="30"/>
      <c r="S55" s="30"/>
      <c r="T55" s="30"/>
      <c r="U55" s="30"/>
      <c r="V55" s="64" t="s">
        <v>212</v>
      </c>
      <c r="W55" s="64"/>
      <c r="X55" s="64"/>
      <c r="Y55" s="21">
        <f>COUNTIFS(Y6:Y52,"&gt;70",Y6:Y52,"&lt;75")</f>
        <v>0</v>
      </c>
    </row>
    <row r="56" spans="1:25">
      <c r="A56" s="32"/>
      <c r="B56" s="33"/>
      <c r="C56" s="31"/>
      <c r="D56" s="31"/>
      <c r="E56" s="40"/>
      <c r="F56" s="41"/>
      <c r="G56" s="40"/>
      <c r="H56" s="31"/>
      <c r="I56" s="31"/>
      <c r="J56" s="31"/>
      <c r="K56" s="31"/>
      <c r="L56" s="31"/>
      <c r="M56" s="30"/>
      <c r="N56" s="30"/>
      <c r="O56" s="30"/>
      <c r="P56" s="42"/>
      <c r="Q56" s="30"/>
      <c r="R56" s="30"/>
      <c r="S56" s="30"/>
      <c r="T56" s="30"/>
      <c r="U56" s="30"/>
      <c r="V56" s="64" t="s">
        <v>213</v>
      </c>
      <c r="W56" s="64"/>
      <c r="X56" s="64"/>
      <c r="Y56" s="21">
        <f>COUNTIFS(Y6:Y52,"&gt;60",Y6:Y52,"&lt;71")</f>
        <v>0</v>
      </c>
    </row>
    <row r="57" spans="1:2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0"/>
      <c r="N57" s="30"/>
      <c r="O57" s="30"/>
      <c r="P57" s="42"/>
      <c r="Q57" s="30"/>
      <c r="R57" s="30"/>
      <c r="S57" s="30"/>
      <c r="T57" s="30"/>
      <c r="U57" s="30"/>
      <c r="V57" s="32"/>
      <c r="W57" s="32"/>
      <c r="X57" s="32" t="s">
        <v>214</v>
      </c>
      <c r="Y57" s="21">
        <f>COUNTIFS(Y6:Y52,"&gt;50",Y6:Y52,"&lt;61")</f>
        <v>2</v>
      </c>
    </row>
    <row r="58" spans="1:2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0"/>
      <c r="N58" s="30"/>
      <c r="O58" s="30"/>
      <c r="P58" s="42"/>
      <c r="Q58" s="30"/>
      <c r="R58" s="30"/>
      <c r="S58" s="30"/>
      <c r="T58" s="30"/>
      <c r="U58" s="30"/>
      <c r="V58" s="32"/>
      <c r="W58" s="32"/>
      <c r="X58" s="32" t="s">
        <v>215</v>
      </c>
      <c r="Y58" s="21">
        <f>COUNTIFS(Y6:Y52,"&gt;40",Y6:Y52,"&lt;51")</f>
        <v>4</v>
      </c>
    </row>
    <row r="59" spans="1: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0"/>
      <c r="N59" s="30"/>
      <c r="O59" s="30"/>
      <c r="P59" s="42"/>
      <c r="Q59" s="30"/>
      <c r="R59" s="30"/>
      <c r="S59" s="30"/>
      <c r="T59" s="30"/>
      <c r="U59" s="30"/>
      <c r="V59" s="32"/>
      <c r="W59" s="32"/>
      <c r="X59" s="32" t="s">
        <v>216</v>
      </c>
      <c r="Y59" s="21">
        <f>COUNTIFS(Y6:Y52,"&gt;30",Y6:Y52,"&lt;41")</f>
        <v>3</v>
      </c>
    </row>
    <row r="60" spans="1: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0"/>
      <c r="N60" s="30"/>
      <c r="O60" s="30"/>
      <c r="P60" s="42"/>
      <c r="Q60" s="30"/>
      <c r="R60" s="30"/>
      <c r="S60" s="30"/>
      <c r="T60" s="30"/>
      <c r="U60" s="30"/>
      <c r="V60" s="32"/>
      <c r="W60" s="32"/>
      <c r="X60" s="32" t="s">
        <v>217</v>
      </c>
      <c r="Y60" s="21">
        <f>COUNTIFS(Y6:Y52,"&gt;20",Y6:Y52,"&lt;31")</f>
        <v>4</v>
      </c>
    </row>
    <row r="61" spans="1:25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0"/>
      <c r="N61" s="30"/>
      <c r="O61" s="30"/>
      <c r="P61" s="42"/>
      <c r="Q61" s="30"/>
      <c r="R61" s="30"/>
      <c r="S61" s="30"/>
      <c r="T61" s="30"/>
      <c r="U61" s="30"/>
      <c r="V61" s="32"/>
      <c r="W61" s="32"/>
      <c r="X61" s="32" t="s">
        <v>210</v>
      </c>
      <c r="Y61" s="21">
        <f>COUNTIFS(Y6:Y52,"&gt;10",Y6:Y52,"&lt;21")</f>
        <v>4</v>
      </c>
    </row>
    <row r="62" spans="1:2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0"/>
      <c r="N62" s="30"/>
      <c r="O62" s="30"/>
      <c r="P62" s="42"/>
      <c r="Q62" s="30"/>
      <c r="R62" s="30"/>
      <c r="S62" s="30"/>
      <c r="T62" s="30"/>
      <c r="U62" s="30"/>
      <c r="V62" s="32"/>
      <c r="W62" s="32"/>
      <c r="X62" s="32" t="s">
        <v>211</v>
      </c>
      <c r="Y62" s="21">
        <f>COUNTIFS(Y6:Y52,"&gt;0",Y6:Y52,"&lt;11")</f>
        <v>12</v>
      </c>
    </row>
    <row r="63" spans="1:2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0"/>
      <c r="N63" s="30"/>
      <c r="O63" s="30"/>
      <c r="P63" s="42"/>
      <c r="Q63" s="30"/>
      <c r="R63" s="30"/>
      <c r="S63" s="30"/>
      <c r="T63" s="30"/>
      <c r="U63" s="30"/>
      <c r="V63" s="32"/>
      <c r="W63" s="32"/>
      <c r="X63" s="32">
        <v>0</v>
      </c>
      <c r="Y63" s="21">
        <f>COUNTIF(Y6:Y52,"&lt;1")</f>
        <v>13</v>
      </c>
    </row>
  </sheetData>
  <mergeCells count="18">
    <mergeCell ref="V55:X55"/>
    <mergeCell ref="V56:X56"/>
    <mergeCell ref="Q4:T4"/>
    <mergeCell ref="U4:V4"/>
    <mergeCell ref="W4:W5"/>
    <mergeCell ref="X4:X5"/>
    <mergeCell ref="Y4:Y5"/>
    <mergeCell ref="V54:X54"/>
    <mergeCell ref="A1:V1"/>
    <mergeCell ref="A2:V2"/>
    <mergeCell ref="A3:V3"/>
    <mergeCell ref="A4:A5"/>
    <mergeCell ref="B4:B5"/>
    <mergeCell ref="C4:C5"/>
    <mergeCell ref="D4:D5"/>
    <mergeCell ref="E4:H4"/>
    <mergeCell ref="I4:L4"/>
    <mergeCell ref="M4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3"/>
  <sheetViews>
    <sheetView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A3" sqref="A3:V3"/>
    </sheetView>
  </sheetViews>
  <sheetFormatPr defaultRowHeight="15"/>
  <cols>
    <col min="1" max="1" width="4.7109375" style="1" bestFit="1" customWidth="1"/>
    <col min="2" max="2" width="19.28515625" bestFit="1" customWidth="1"/>
    <col min="3" max="3" width="13.28515625" customWidth="1"/>
    <col min="4" max="4" width="15" customWidth="1"/>
    <col min="5" max="12" width="3.140625" customWidth="1"/>
    <col min="13" max="15" width="3.140625" style="1" customWidth="1"/>
    <col min="16" max="16" width="3.140625" style="6" customWidth="1"/>
    <col min="17" max="21" width="3.140625" style="1" customWidth="1"/>
    <col min="22" max="22" width="3.140625" customWidth="1"/>
    <col min="23" max="23" width="5.5703125" customWidth="1"/>
    <col min="24" max="24" width="9.28515625" customWidth="1"/>
    <col min="25" max="25" width="5.7109375" bestFit="1" customWidth="1"/>
  </cols>
  <sheetData>
    <row r="1" spans="1:25" ht="13.5" customHeight="1">
      <c r="A1" s="65" t="s">
        <v>218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45" t="s">
        <v>200</v>
      </c>
      <c r="X1" s="46" t="s">
        <v>197</v>
      </c>
      <c r="Y1" s="47"/>
    </row>
    <row r="2" spans="1:25" ht="13.5" customHeight="1">
      <c r="A2" s="65" t="s">
        <v>125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45" t="s">
        <v>201</v>
      </c>
      <c r="X2" s="46" t="s">
        <v>198</v>
      </c>
      <c r="Y2" s="47"/>
    </row>
    <row r="3" spans="1:25" ht="13.5" customHeight="1">
      <c r="A3" s="65" t="s">
        <v>220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45" t="s">
        <v>202</v>
      </c>
      <c r="X3" s="46" t="s">
        <v>199</v>
      </c>
      <c r="Y3" s="48"/>
    </row>
    <row r="4" spans="1:25" s="2" customFormat="1" ht="26.25" customHeight="1">
      <c r="A4" s="68" t="s">
        <v>119</v>
      </c>
      <c r="B4" s="68" t="s">
        <v>0</v>
      </c>
      <c r="C4" s="60" t="s">
        <v>224</v>
      </c>
      <c r="D4" s="60" t="s">
        <v>223</v>
      </c>
      <c r="E4" s="66" t="s">
        <v>85</v>
      </c>
      <c r="F4" s="67"/>
      <c r="G4" s="67"/>
      <c r="H4" s="67"/>
      <c r="I4" s="66" t="s">
        <v>86</v>
      </c>
      <c r="J4" s="67"/>
      <c r="K4" s="67"/>
      <c r="L4" s="67"/>
      <c r="M4" s="73" t="s">
        <v>87</v>
      </c>
      <c r="N4" s="74"/>
      <c r="O4" s="74"/>
      <c r="P4" s="75"/>
      <c r="Q4" s="73" t="s">
        <v>88</v>
      </c>
      <c r="R4" s="74"/>
      <c r="S4" s="74"/>
      <c r="T4" s="75"/>
      <c r="U4" s="62" t="s">
        <v>89</v>
      </c>
      <c r="V4" s="63"/>
      <c r="W4" s="60" t="s">
        <v>123</v>
      </c>
      <c r="X4" s="60" t="s">
        <v>124</v>
      </c>
      <c r="Y4" s="59" t="s">
        <v>118</v>
      </c>
    </row>
    <row r="5" spans="1:25" s="1" customFormat="1" ht="13.5" customHeight="1">
      <c r="A5" s="69"/>
      <c r="B5" s="69"/>
      <c r="C5" s="61"/>
      <c r="D5" s="61"/>
      <c r="E5" s="7" t="s">
        <v>144</v>
      </c>
      <c r="F5" s="7" t="s">
        <v>145</v>
      </c>
      <c r="G5" s="7" t="s">
        <v>146</v>
      </c>
      <c r="H5" s="7" t="s">
        <v>145</v>
      </c>
      <c r="I5" s="7" t="s">
        <v>144</v>
      </c>
      <c r="J5" s="7" t="s">
        <v>145</v>
      </c>
      <c r="K5" s="7" t="s">
        <v>146</v>
      </c>
      <c r="L5" s="7" t="s">
        <v>145</v>
      </c>
      <c r="M5" s="7" t="s">
        <v>144</v>
      </c>
      <c r="N5" s="7" t="s">
        <v>145</v>
      </c>
      <c r="O5" s="7" t="s">
        <v>146</v>
      </c>
      <c r="P5" s="8" t="s">
        <v>145</v>
      </c>
      <c r="Q5" s="7" t="s">
        <v>144</v>
      </c>
      <c r="R5" s="7" t="s">
        <v>145</v>
      </c>
      <c r="S5" s="7" t="s">
        <v>146</v>
      </c>
      <c r="T5" s="7" t="s">
        <v>145</v>
      </c>
      <c r="U5" s="7" t="s">
        <v>144</v>
      </c>
      <c r="V5" s="7" t="s">
        <v>145</v>
      </c>
      <c r="W5" s="61"/>
      <c r="X5" s="61"/>
      <c r="Y5" s="59"/>
    </row>
    <row r="6" spans="1:25" ht="12" customHeight="1">
      <c r="A6" s="7">
        <v>1</v>
      </c>
      <c r="B6" s="17" t="s">
        <v>1</v>
      </c>
      <c r="C6" s="7">
        <v>1423</v>
      </c>
      <c r="D6" s="7">
        <v>498</v>
      </c>
      <c r="E6" s="10">
        <v>26</v>
      </c>
      <c r="F6" s="35">
        <v>15</v>
      </c>
      <c r="G6" s="11">
        <v>7</v>
      </c>
      <c r="H6" s="35">
        <v>3</v>
      </c>
      <c r="I6" s="37">
        <v>26</v>
      </c>
      <c r="J6" s="13">
        <v>16</v>
      </c>
      <c r="K6" s="38">
        <v>7</v>
      </c>
      <c r="L6" s="13">
        <v>3</v>
      </c>
      <c r="M6" s="10">
        <v>26</v>
      </c>
      <c r="N6" s="16">
        <v>15</v>
      </c>
      <c r="O6" s="11">
        <v>7</v>
      </c>
      <c r="P6" s="16">
        <v>2</v>
      </c>
      <c r="Q6" s="10">
        <v>26</v>
      </c>
      <c r="R6" s="16">
        <v>16</v>
      </c>
      <c r="S6" s="11">
        <v>7</v>
      </c>
      <c r="T6" s="16">
        <v>3</v>
      </c>
      <c r="U6" s="10">
        <v>5</v>
      </c>
      <c r="V6" s="16">
        <v>5</v>
      </c>
      <c r="W6" s="7">
        <f>C6+E6+G6+I6+K6+M6+O6+Q6+S6+U6</f>
        <v>1560</v>
      </c>
      <c r="X6" s="8">
        <f>D6+F6+H6+J6+L6+N6+P6+R6+T6+V6</f>
        <v>576</v>
      </c>
      <c r="Y6" s="8">
        <f>ROUNDUP(X6/W6*100,0)</f>
        <v>37</v>
      </c>
    </row>
    <row r="7" spans="1:25" ht="12" customHeight="1">
      <c r="A7" s="7">
        <v>2</v>
      </c>
      <c r="B7" s="17" t="s">
        <v>2</v>
      </c>
      <c r="C7" s="7">
        <v>1406</v>
      </c>
      <c r="D7" s="7">
        <v>33</v>
      </c>
      <c r="E7" s="10">
        <v>26</v>
      </c>
      <c r="F7" s="35">
        <v>0</v>
      </c>
      <c r="G7" s="11">
        <v>7</v>
      </c>
      <c r="H7" s="35">
        <v>0</v>
      </c>
      <c r="I7" s="37">
        <v>26</v>
      </c>
      <c r="J7" s="13">
        <v>0</v>
      </c>
      <c r="K7" s="38">
        <v>7</v>
      </c>
      <c r="L7" s="13">
        <v>0</v>
      </c>
      <c r="M7" s="10">
        <v>26</v>
      </c>
      <c r="N7" s="35">
        <v>0</v>
      </c>
      <c r="O7" s="11">
        <v>7</v>
      </c>
      <c r="P7" s="16">
        <v>0</v>
      </c>
      <c r="Q7" s="10">
        <v>26</v>
      </c>
      <c r="R7" s="35">
        <v>0</v>
      </c>
      <c r="S7" s="11">
        <v>7</v>
      </c>
      <c r="T7" s="16">
        <v>0</v>
      </c>
      <c r="U7" s="10">
        <v>5</v>
      </c>
      <c r="V7" s="16">
        <v>0</v>
      </c>
      <c r="W7" s="7">
        <f t="shared" ref="W7:W52" si="0">C7+E7+G7+I7+K7+M7+O7+Q7+S7+U7</f>
        <v>1543</v>
      </c>
      <c r="X7" s="8">
        <f t="shared" ref="X7:X52" si="1">D7+F7+H7+J7+L7+N7+P7+R7+T7+V7</f>
        <v>33</v>
      </c>
      <c r="Y7" s="8">
        <f t="shared" ref="Y7:Y52" si="2">ROUNDUP(X7/W7*100,0)</f>
        <v>3</v>
      </c>
    </row>
    <row r="8" spans="1:25" ht="12" customHeight="1">
      <c r="A8" s="7">
        <v>3</v>
      </c>
      <c r="B8" s="17" t="s">
        <v>3</v>
      </c>
      <c r="C8" s="7">
        <v>1450</v>
      </c>
      <c r="D8" s="7">
        <v>957</v>
      </c>
      <c r="E8" s="10">
        <v>26</v>
      </c>
      <c r="F8" s="35">
        <v>9</v>
      </c>
      <c r="G8" s="11">
        <v>7</v>
      </c>
      <c r="H8" s="35">
        <v>3</v>
      </c>
      <c r="I8" s="37">
        <v>26</v>
      </c>
      <c r="J8" s="13">
        <v>18</v>
      </c>
      <c r="K8" s="38">
        <v>7</v>
      </c>
      <c r="L8" s="13">
        <v>4</v>
      </c>
      <c r="M8" s="10">
        <v>26</v>
      </c>
      <c r="N8" s="35">
        <v>9</v>
      </c>
      <c r="O8" s="11">
        <v>7</v>
      </c>
      <c r="P8" s="16">
        <v>2</v>
      </c>
      <c r="Q8" s="10">
        <v>26</v>
      </c>
      <c r="R8" s="35">
        <v>18</v>
      </c>
      <c r="S8" s="11">
        <v>7</v>
      </c>
      <c r="T8" s="16">
        <v>4</v>
      </c>
      <c r="U8" s="10">
        <v>5</v>
      </c>
      <c r="V8" s="16">
        <v>2</v>
      </c>
      <c r="W8" s="7">
        <f t="shared" si="0"/>
        <v>1587</v>
      </c>
      <c r="X8" s="8">
        <f t="shared" si="1"/>
        <v>1026</v>
      </c>
      <c r="Y8" s="8">
        <f t="shared" si="2"/>
        <v>65</v>
      </c>
    </row>
    <row r="9" spans="1:25" ht="12" customHeight="1">
      <c r="A9" s="7">
        <v>4</v>
      </c>
      <c r="B9" s="17" t="s">
        <v>4</v>
      </c>
      <c r="C9" s="7">
        <v>1406</v>
      </c>
      <c r="D9" s="7">
        <v>111</v>
      </c>
      <c r="E9" s="10">
        <v>26</v>
      </c>
      <c r="F9" s="35">
        <v>14</v>
      </c>
      <c r="G9" s="11">
        <v>7</v>
      </c>
      <c r="H9" s="35">
        <v>1</v>
      </c>
      <c r="I9" s="37">
        <v>26</v>
      </c>
      <c r="J9" s="13">
        <v>11</v>
      </c>
      <c r="K9" s="38">
        <v>7</v>
      </c>
      <c r="L9" s="13">
        <v>3</v>
      </c>
      <c r="M9" s="10">
        <v>26</v>
      </c>
      <c r="N9" s="35">
        <v>14</v>
      </c>
      <c r="O9" s="11">
        <v>7</v>
      </c>
      <c r="P9" s="16">
        <v>2</v>
      </c>
      <c r="Q9" s="10">
        <v>26</v>
      </c>
      <c r="R9" s="35">
        <v>11</v>
      </c>
      <c r="S9" s="11">
        <v>7</v>
      </c>
      <c r="T9" s="16">
        <v>3</v>
      </c>
      <c r="U9" s="10">
        <v>5</v>
      </c>
      <c r="V9" s="16">
        <v>1</v>
      </c>
      <c r="W9" s="7">
        <f t="shared" si="0"/>
        <v>1543</v>
      </c>
      <c r="X9" s="8">
        <f t="shared" si="1"/>
        <v>171</v>
      </c>
      <c r="Y9" s="8">
        <f t="shared" si="2"/>
        <v>12</v>
      </c>
    </row>
    <row r="10" spans="1:25" ht="12" customHeight="1">
      <c r="A10" s="7">
        <v>5</v>
      </c>
      <c r="B10" s="17" t="s">
        <v>5</v>
      </c>
      <c r="C10" s="7">
        <v>1406</v>
      </c>
      <c r="D10" s="7">
        <v>35</v>
      </c>
      <c r="E10" s="10">
        <v>26</v>
      </c>
      <c r="F10" s="35">
        <v>3</v>
      </c>
      <c r="G10" s="11">
        <v>7</v>
      </c>
      <c r="H10" s="35">
        <v>0</v>
      </c>
      <c r="I10" s="37">
        <v>26</v>
      </c>
      <c r="J10" s="13">
        <v>1</v>
      </c>
      <c r="K10" s="38">
        <v>7</v>
      </c>
      <c r="L10" s="13">
        <v>0</v>
      </c>
      <c r="M10" s="10">
        <v>26</v>
      </c>
      <c r="N10" s="16">
        <v>3</v>
      </c>
      <c r="O10" s="11">
        <v>7</v>
      </c>
      <c r="P10" s="16">
        <v>0</v>
      </c>
      <c r="Q10" s="10">
        <v>26</v>
      </c>
      <c r="R10" s="16">
        <v>1</v>
      </c>
      <c r="S10" s="11">
        <v>7</v>
      </c>
      <c r="T10" s="16">
        <v>0</v>
      </c>
      <c r="U10" s="10">
        <v>5</v>
      </c>
      <c r="V10" s="16">
        <v>0</v>
      </c>
      <c r="W10" s="7">
        <f t="shared" si="0"/>
        <v>1543</v>
      </c>
      <c r="X10" s="8">
        <f t="shared" si="1"/>
        <v>43</v>
      </c>
      <c r="Y10" s="8">
        <f t="shared" si="2"/>
        <v>3</v>
      </c>
    </row>
    <row r="11" spans="1:25" ht="12" customHeight="1">
      <c r="A11" s="7">
        <v>6</v>
      </c>
      <c r="B11" s="17" t="s">
        <v>6</v>
      </c>
      <c r="C11" s="7">
        <v>1382</v>
      </c>
      <c r="D11" s="7">
        <v>37</v>
      </c>
      <c r="E11" s="10">
        <v>26</v>
      </c>
      <c r="F11" s="35">
        <v>18</v>
      </c>
      <c r="G11" s="11">
        <v>7</v>
      </c>
      <c r="H11" s="35">
        <v>2</v>
      </c>
      <c r="I11" s="37">
        <v>26</v>
      </c>
      <c r="J11" s="13">
        <v>18</v>
      </c>
      <c r="K11" s="38">
        <v>7</v>
      </c>
      <c r="L11" s="13">
        <v>5</v>
      </c>
      <c r="M11" s="10">
        <v>26</v>
      </c>
      <c r="N11" s="16">
        <v>18</v>
      </c>
      <c r="O11" s="11">
        <v>7</v>
      </c>
      <c r="P11" s="16">
        <v>3</v>
      </c>
      <c r="Q11" s="10">
        <v>26</v>
      </c>
      <c r="R11" s="16">
        <v>18</v>
      </c>
      <c r="S11" s="11">
        <v>7</v>
      </c>
      <c r="T11" s="16">
        <v>5</v>
      </c>
      <c r="U11" s="10">
        <v>5</v>
      </c>
      <c r="V11" s="16">
        <v>4</v>
      </c>
      <c r="W11" s="7">
        <f t="shared" si="0"/>
        <v>1519</v>
      </c>
      <c r="X11" s="8">
        <f t="shared" si="1"/>
        <v>128</v>
      </c>
      <c r="Y11" s="8">
        <f t="shared" si="2"/>
        <v>9</v>
      </c>
    </row>
    <row r="12" spans="1:25" ht="12" customHeight="1">
      <c r="A12" s="7">
        <v>7</v>
      </c>
      <c r="B12" s="17" t="s">
        <v>7</v>
      </c>
      <c r="C12" s="7">
        <v>1429</v>
      </c>
      <c r="D12" s="7">
        <v>805</v>
      </c>
      <c r="E12" s="10">
        <v>26</v>
      </c>
      <c r="F12" s="35">
        <v>0</v>
      </c>
      <c r="G12" s="11">
        <v>7</v>
      </c>
      <c r="H12" s="35">
        <v>0</v>
      </c>
      <c r="I12" s="37">
        <v>26</v>
      </c>
      <c r="J12" s="13">
        <v>0</v>
      </c>
      <c r="K12" s="38">
        <v>7</v>
      </c>
      <c r="L12" s="13">
        <v>0</v>
      </c>
      <c r="M12" s="10">
        <v>26</v>
      </c>
      <c r="N12" s="16">
        <v>0</v>
      </c>
      <c r="O12" s="11">
        <v>7</v>
      </c>
      <c r="P12" s="16">
        <v>0</v>
      </c>
      <c r="Q12" s="10">
        <v>26</v>
      </c>
      <c r="R12" s="16">
        <v>0</v>
      </c>
      <c r="S12" s="11">
        <v>7</v>
      </c>
      <c r="T12" s="16">
        <v>0</v>
      </c>
      <c r="U12" s="10">
        <v>5</v>
      </c>
      <c r="V12" s="16">
        <v>0</v>
      </c>
      <c r="W12" s="7">
        <f t="shared" si="0"/>
        <v>1566</v>
      </c>
      <c r="X12" s="8">
        <f t="shared" si="1"/>
        <v>805</v>
      </c>
      <c r="Y12" s="8">
        <f t="shared" si="2"/>
        <v>52</v>
      </c>
    </row>
    <row r="13" spans="1:25" ht="12" customHeight="1">
      <c r="A13" s="7">
        <v>8</v>
      </c>
      <c r="B13" s="17" t="s">
        <v>8</v>
      </c>
      <c r="C13" s="7">
        <v>1406</v>
      </c>
      <c r="D13" s="7">
        <v>34</v>
      </c>
      <c r="E13" s="10">
        <v>26</v>
      </c>
      <c r="F13" s="35">
        <v>0</v>
      </c>
      <c r="G13" s="11">
        <v>7</v>
      </c>
      <c r="H13" s="35">
        <v>0</v>
      </c>
      <c r="I13" s="37">
        <v>26</v>
      </c>
      <c r="J13" s="13">
        <v>0</v>
      </c>
      <c r="K13" s="38">
        <v>7</v>
      </c>
      <c r="L13" s="13">
        <v>0</v>
      </c>
      <c r="M13" s="10">
        <v>26</v>
      </c>
      <c r="N13" s="16">
        <v>0</v>
      </c>
      <c r="O13" s="11">
        <v>7</v>
      </c>
      <c r="P13" s="16">
        <v>0</v>
      </c>
      <c r="Q13" s="10">
        <v>26</v>
      </c>
      <c r="R13" s="16">
        <v>0</v>
      </c>
      <c r="S13" s="11">
        <v>7</v>
      </c>
      <c r="T13" s="16">
        <v>0</v>
      </c>
      <c r="U13" s="10">
        <v>5</v>
      </c>
      <c r="V13" s="16">
        <v>0</v>
      </c>
      <c r="W13" s="7">
        <f t="shared" si="0"/>
        <v>1543</v>
      </c>
      <c r="X13" s="8">
        <f t="shared" si="1"/>
        <v>34</v>
      </c>
      <c r="Y13" s="8">
        <f t="shared" si="2"/>
        <v>3</v>
      </c>
    </row>
    <row r="14" spans="1:25" ht="12" customHeight="1">
      <c r="A14" s="7">
        <v>9</v>
      </c>
      <c r="B14" s="17" t="s">
        <v>9</v>
      </c>
      <c r="C14" s="7">
        <v>1406</v>
      </c>
      <c r="D14" s="7">
        <v>119</v>
      </c>
      <c r="E14" s="10">
        <v>26</v>
      </c>
      <c r="F14" s="35">
        <v>0</v>
      </c>
      <c r="G14" s="11">
        <v>7</v>
      </c>
      <c r="H14" s="35">
        <v>0</v>
      </c>
      <c r="I14" s="37">
        <v>26</v>
      </c>
      <c r="J14" s="13">
        <v>0</v>
      </c>
      <c r="K14" s="38">
        <v>7</v>
      </c>
      <c r="L14" s="13">
        <v>0</v>
      </c>
      <c r="M14" s="10">
        <v>26</v>
      </c>
      <c r="N14" s="16">
        <v>0</v>
      </c>
      <c r="O14" s="11">
        <v>7</v>
      </c>
      <c r="P14" s="16">
        <v>0</v>
      </c>
      <c r="Q14" s="10">
        <v>26</v>
      </c>
      <c r="R14" s="16">
        <v>0</v>
      </c>
      <c r="S14" s="11">
        <v>7</v>
      </c>
      <c r="T14" s="16">
        <v>0</v>
      </c>
      <c r="U14" s="10">
        <v>5</v>
      </c>
      <c r="V14" s="16">
        <v>0</v>
      </c>
      <c r="W14" s="7">
        <f t="shared" si="0"/>
        <v>1543</v>
      </c>
      <c r="X14" s="8">
        <f t="shared" si="1"/>
        <v>119</v>
      </c>
      <c r="Y14" s="8">
        <f t="shared" si="2"/>
        <v>8</v>
      </c>
    </row>
    <row r="15" spans="1:25" ht="12" customHeight="1">
      <c r="A15" s="7">
        <v>10</v>
      </c>
      <c r="B15" s="17" t="s">
        <v>10</v>
      </c>
      <c r="C15" s="7">
        <v>1426</v>
      </c>
      <c r="D15" s="7">
        <v>862</v>
      </c>
      <c r="E15" s="10">
        <v>26</v>
      </c>
      <c r="F15" s="35">
        <v>18</v>
      </c>
      <c r="G15" s="11">
        <v>7</v>
      </c>
      <c r="H15" s="35">
        <v>4</v>
      </c>
      <c r="I15" s="37">
        <v>26</v>
      </c>
      <c r="J15" s="13">
        <v>19</v>
      </c>
      <c r="K15" s="38">
        <v>7</v>
      </c>
      <c r="L15" s="13">
        <v>5</v>
      </c>
      <c r="M15" s="10">
        <v>26</v>
      </c>
      <c r="N15" s="16">
        <v>18</v>
      </c>
      <c r="O15" s="11">
        <v>7</v>
      </c>
      <c r="P15" s="16">
        <v>3</v>
      </c>
      <c r="Q15" s="10">
        <v>26</v>
      </c>
      <c r="R15" s="16">
        <v>19</v>
      </c>
      <c r="S15" s="11">
        <v>7</v>
      </c>
      <c r="T15" s="16">
        <v>5</v>
      </c>
      <c r="U15" s="10">
        <v>5</v>
      </c>
      <c r="V15" s="16">
        <v>4</v>
      </c>
      <c r="W15" s="7">
        <f t="shared" si="0"/>
        <v>1563</v>
      </c>
      <c r="X15" s="8">
        <f t="shared" si="1"/>
        <v>957</v>
      </c>
      <c r="Y15" s="8">
        <f t="shared" si="2"/>
        <v>62</v>
      </c>
    </row>
    <row r="16" spans="1:25" ht="12" customHeight="1">
      <c r="A16" s="7">
        <v>11</v>
      </c>
      <c r="B16" s="17" t="s">
        <v>11</v>
      </c>
      <c r="C16" s="7">
        <v>1414</v>
      </c>
      <c r="D16" s="7">
        <v>246</v>
      </c>
      <c r="E16" s="10">
        <v>26</v>
      </c>
      <c r="F16" s="35">
        <v>0</v>
      </c>
      <c r="G16" s="11">
        <v>7</v>
      </c>
      <c r="H16" s="35">
        <v>0</v>
      </c>
      <c r="I16" s="37">
        <v>26</v>
      </c>
      <c r="J16" s="13">
        <v>0</v>
      </c>
      <c r="K16" s="38">
        <v>7</v>
      </c>
      <c r="L16" s="13">
        <v>0</v>
      </c>
      <c r="M16" s="10">
        <v>26</v>
      </c>
      <c r="N16" s="16">
        <v>0</v>
      </c>
      <c r="O16" s="11">
        <v>7</v>
      </c>
      <c r="P16" s="16">
        <v>0</v>
      </c>
      <c r="Q16" s="10">
        <v>26</v>
      </c>
      <c r="R16" s="16">
        <v>0</v>
      </c>
      <c r="S16" s="11">
        <v>7</v>
      </c>
      <c r="T16" s="16">
        <v>0</v>
      </c>
      <c r="U16" s="10">
        <v>5</v>
      </c>
      <c r="V16" s="16">
        <v>0</v>
      </c>
      <c r="W16" s="7">
        <f t="shared" si="0"/>
        <v>1551</v>
      </c>
      <c r="X16" s="8">
        <f t="shared" si="1"/>
        <v>246</v>
      </c>
      <c r="Y16" s="8">
        <f t="shared" si="2"/>
        <v>16</v>
      </c>
    </row>
    <row r="17" spans="1:25" ht="12" customHeight="1">
      <c r="A17" s="7">
        <v>12</v>
      </c>
      <c r="B17" s="17" t="s">
        <v>12</v>
      </c>
      <c r="C17" s="8">
        <v>1431</v>
      </c>
      <c r="D17" s="8">
        <v>659</v>
      </c>
      <c r="E17" s="10">
        <v>26</v>
      </c>
      <c r="F17" s="35">
        <v>1</v>
      </c>
      <c r="G17" s="11">
        <v>7</v>
      </c>
      <c r="H17" s="35">
        <v>0</v>
      </c>
      <c r="I17" s="37">
        <v>26</v>
      </c>
      <c r="J17" s="13">
        <v>1</v>
      </c>
      <c r="K17" s="38">
        <v>7</v>
      </c>
      <c r="L17" s="13">
        <v>0</v>
      </c>
      <c r="M17" s="10">
        <v>26</v>
      </c>
      <c r="N17" s="16">
        <v>1</v>
      </c>
      <c r="O17" s="11">
        <v>7</v>
      </c>
      <c r="P17" s="16">
        <v>1</v>
      </c>
      <c r="Q17" s="10">
        <v>26</v>
      </c>
      <c r="R17" s="16">
        <v>1</v>
      </c>
      <c r="S17" s="11">
        <v>7</v>
      </c>
      <c r="T17" s="16">
        <v>0</v>
      </c>
      <c r="U17" s="10">
        <v>5</v>
      </c>
      <c r="V17" s="16">
        <v>1</v>
      </c>
      <c r="W17" s="7">
        <f t="shared" si="0"/>
        <v>1568</v>
      </c>
      <c r="X17" s="8">
        <f t="shared" si="1"/>
        <v>665</v>
      </c>
      <c r="Y17" s="8">
        <f t="shared" si="2"/>
        <v>43</v>
      </c>
    </row>
    <row r="18" spans="1:25" ht="12" customHeight="1">
      <c r="A18" s="7">
        <v>13</v>
      </c>
      <c r="B18" s="17" t="s">
        <v>13</v>
      </c>
      <c r="C18" s="7">
        <v>1396</v>
      </c>
      <c r="D18" s="7">
        <v>38</v>
      </c>
      <c r="E18" s="10">
        <v>26</v>
      </c>
      <c r="F18" s="35">
        <v>24</v>
      </c>
      <c r="G18" s="11">
        <v>7</v>
      </c>
      <c r="H18" s="35">
        <v>7</v>
      </c>
      <c r="I18" s="37">
        <v>26</v>
      </c>
      <c r="J18" s="13">
        <v>24</v>
      </c>
      <c r="K18" s="38">
        <v>7</v>
      </c>
      <c r="L18" s="13">
        <v>7</v>
      </c>
      <c r="M18" s="10">
        <v>26</v>
      </c>
      <c r="N18" s="16">
        <v>24</v>
      </c>
      <c r="O18" s="11">
        <v>6</v>
      </c>
      <c r="P18" s="16">
        <v>4</v>
      </c>
      <c r="Q18" s="10">
        <v>26</v>
      </c>
      <c r="R18" s="16">
        <v>24</v>
      </c>
      <c r="S18" s="11">
        <v>7</v>
      </c>
      <c r="T18" s="16">
        <v>7</v>
      </c>
      <c r="U18" s="10">
        <v>5</v>
      </c>
      <c r="V18" s="16">
        <v>4</v>
      </c>
      <c r="W18" s="7">
        <f t="shared" si="0"/>
        <v>1532</v>
      </c>
      <c r="X18" s="8">
        <f t="shared" si="1"/>
        <v>163</v>
      </c>
      <c r="Y18" s="8">
        <f t="shared" si="2"/>
        <v>11</v>
      </c>
    </row>
    <row r="19" spans="1:25" ht="12" customHeight="1">
      <c r="A19" s="7">
        <v>14</v>
      </c>
      <c r="B19" s="17" t="s">
        <v>14</v>
      </c>
      <c r="C19" s="7">
        <v>1414</v>
      </c>
      <c r="D19" s="7">
        <v>278</v>
      </c>
      <c r="E19" s="10">
        <v>26</v>
      </c>
      <c r="F19" s="35">
        <v>12</v>
      </c>
      <c r="G19" s="11">
        <v>7</v>
      </c>
      <c r="H19" s="35">
        <v>3</v>
      </c>
      <c r="I19" s="37">
        <v>26</v>
      </c>
      <c r="J19" s="13">
        <v>15</v>
      </c>
      <c r="K19" s="38">
        <v>7</v>
      </c>
      <c r="L19" s="13">
        <v>6</v>
      </c>
      <c r="M19" s="10">
        <v>26</v>
      </c>
      <c r="N19" s="16">
        <v>12</v>
      </c>
      <c r="O19" s="11">
        <v>6</v>
      </c>
      <c r="P19" s="16">
        <v>2</v>
      </c>
      <c r="Q19" s="10">
        <v>26</v>
      </c>
      <c r="R19" s="16">
        <v>15</v>
      </c>
      <c r="S19" s="11">
        <v>7</v>
      </c>
      <c r="T19" s="16">
        <v>6</v>
      </c>
      <c r="U19" s="10">
        <v>5</v>
      </c>
      <c r="V19" s="16">
        <v>0</v>
      </c>
      <c r="W19" s="7">
        <f t="shared" si="0"/>
        <v>1550</v>
      </c>
      <c r="X19" s="8">
        <f t="shared" si="1"/>
        <v>349</v>
      </c>
      <c r="Y19" s="8">
        <f t="shared" si="2"/>
        <v>23</v>
      </c>
    </row>
    <row r="20" spans="1:25" ht="12" customHeight="1">
      <c r="A20" s="7">
        <v>15</v>
      </c>
      <c r="B20" s="17" t="s">
        <v>15</v>
      </c>
      <c r="C20" s="7">
        <v>1415</v>
      </c>
      <c r="D20" s="7">
        <v>526</v>
      </c>
      <c r="E20" s="10">
        <v>26</v>
      </c>
      <c r="F20" s="35">
        <v>20</v>
      </c>
      <c r="G20" s="11">
        <v>7</v>
      </c>
      <c r="H20" s="35">
        <v>7</v>
      </c>
      <c r="I20" s="37">
        <v>26</v>
      </c>
      <c r="J20" s="13">
        <v>22</v>
      </c>
      <c r="K20" s="38">
        <v>7</v>
      </c>
      <c r="L20" s="13">
        <v>4</v>
      </c>
      <c r="M20" s="10">
        <v>26</v>
      </c>
      <c r="N20" s="16">
        <v>20</v>
      </c>
      <c r="O20" s="11">
        <v>6</v>
      </c>
      <c r="P20" s="16">
        <v>4</v>
      </c>
      <c r="Q20" s="10">
        <v>26</v>
      </c>
      <c r="R20" s="16">
        <v>22</v>
      </c>
      <c r="S20" s="11">
        <v>7</v>
      </c>
      <c r="T20" s="16">
        <v>4</v>
      </c>
      <c r="U20" s="10">
        <v>5</v>
      </c>
      <c r="V20" s="16">
        <v>0</v>
      </c>
      <c r="W20" s="7">
        <f t="shared" si="0"/>
        <v>1551</v>
      </c>
      <c r="X20" s="8">
        <f t="shared" si="1"/>
        <v>629</v>
      </c>
      <c r="Y20" s="8">
        <f t="shared" si="2"/>
        <v>41</v>
      </c>
    </row>
    <row r="21" spans="1:25" ht="12" customHeight="1">
      <c r="A21" s="7">
        <v>16</v>
      </c>
      <c r="B21" s="17" t="s">
        <v>16</v>
      </c>
      <c r="C21" s="7">
        <v>1398</v>
      </c>
      <c r="D21" s="7">
        <v>301</v>
      </c>
      <c r="E21" s="10">
        <v>26</v>
      </c>
      <c r="F21" s="35">
        <v>0</v>
      </c>
      <c r="G21" s="11">
        <v>7</v>
      </c>
      <c r="H21" s="35">
        <v>0</v>
      </c>
      <c r="I21" s="37">
        <v>26</v>
      </c>
      <c r="J21" s="13">
        <v>0</v>
      </c>
      <c r="K21" s="38">
        <v>7</v>
      </c>
      <c r="L21" s="13">
        <v>0</v>
      </c>
      <c r="M21" s="10">
        <v>26</v>
      </c>
      <c r="N21" s="16">
        <v>0</v>
      </c>
      <c r="O21" s="11">
        <v>6</v>
      </c>
      <c r="P21" s="16">
        <v>0</v>
      </c>
      <c r="Q21" s="10">
        <v>26</v>
      </c>
      <c r="R21" s="16">
        <v>0</v>
      </c>
      <c r="S21" s="11">
        <v>7</v>
      </c>
      <c r="T21" s="16">
        <v>0</v>
      </c>
      <c r="U21" s="10">
        <v>5</v>
      </c>
      <c r="V21" s="16">
        <v>0</v>
      </c>
      <c r="W21" s="7">
        <f t="shared" si="0"/>
        <v>1534</v>
      </c>
      <c r="X21" s="8">
        <f t="shared" si="1"/>
        <v>301</v>
      </c>
      <c r="Y21" s="8">
        <f t="shared" si="2"/>
        <v>20</v>
      </c>
    </row>
    <row r="22" spans="1:25" ht="12" customHeight="1">
      <c r="A22" s="7">
        <v>17</v>
      </c>
      <c r="B22" s="17" t="s">
        <v>17</v>
      </c>
      <c r="C22" s="7">
        <v>1408</v>
      </c>
      <c r="D22" s="7">
        <v>492</v>
      </c>
      <c r="E22" s="10">
        <v>26</v>
      </c>
      <c r="F22" s="35">
        <v>8</v>
      </c>
      <c r="G22" s="11">
        <v>7</v>
      </c>
      <c r="H22" s="35">
        <v>1</v>
      </c>
      <c r="I22" s="37">
        <v>26</v>
      </c>
      <c r="J22" s="13">
        <v>12</v>
      </c>
      <c r="K22" s="38">
        <v>7</v>
      </c>
      <c r="L22" s="13">
        <v>0</v>
      </c>
      <c r="M22" s="10">
        <v>26</v>
      </c>
      <c r="N22" s="16">
        <v>8</v>
      </c>
      <c r="O22" s="11">
        <v>6</v>
      </c>
      <c r="P22" s="16">
        <v>1</v>
      </c>
      <c r="Q22" s="10">
        <v>26</v>
      </c>
      <c r="R22" s="16">
        <v>12</v>
      </c>
      <c r="S22" s="11">
        <v>7</v>
      </c>
      <c r="T22" s="16">
        <v>0</v>
      </c>
      <c r="U22" s="10">
        <v>5</v>
      </c>
      <c r="V22" s="16">
        <v>3</v>
      </c>
      <c r="W22" s="7">
        <f t="shared" si="0"/>
        <v>1544</v>
      </c>
      <c r="X22" s="8">
        <f t="shared" si="1"/>
        <v>537</v>
      </c>
      <c r="Y22" s="8">
        <f t="shared" si="2"/>
        <v>35</v>
      </c>
    </row>
    <row r="23" spans="1:25" ht="12" customHeight="1">
      <c r="A23" s="7">
        <v>18</v>
      </c>
      <c r="B23" s="17" t="s">
        <v>18</v>
      </c>
      <c r="C23" s="7">
        <v>1396</v>
      </c>
      <c r="D23" s="7">
        <v>146</v>
      </c>
      <c r="E23" s="10">
        <v>26</v>
      </c>
      <c r="F23" s="35">
        <v>14</v>
      </c>
      <c r="G23" s="11">
        <v>7</v>
      </c>
      <c r="H23" s="35">
        <v>3</v>
      </c>
      <c r="I23" s="37">
        <v>26</v>
      </c>
      <c r="J23" s="13">
        <v>12</v>
      </c>
      <c r="K23" s="38">
        <v>7</v>
      </c>
      <c r="L23" s="13">
        <v>4</v>
      </c>
      <c r="M23" s="10">
        <v>26</v>
      </c>
      <c r="N23" s="16">
        <v>14</v>
      </c>
      <c r="O23" s="11">
        <v>6</v>
      </c>
      <c r="P23" s="16">
        <v>2</v>
      </c>
      <c r="Q23" s="10">
        <v>26</v>
      </c>
      <c r="R23" s="16">
        <v>12</v>
      </c>
      <c r="S23" s="11">
        <v>7</v>
      </c>
      <c r="T23" s="16">
        <v>4</v>
      </c>
      <c r="U23" s="10">
        <v>5</v>
      </c>
      <c r="V23" s="16">
        <v>2</v>
      </c>
      <c r="W23" s="7">
        <f t="shared" si="0"/>
        <v>1532</v>
      </c>
      <c r="X23" s="8">
        <f t="shared" si="1"/>
        <v>213</v>
      </c>
      <c r="Y23" s="8">
        <f t="shared" si="2"/>
        <v>14</v>
      </c>
    </row>
    <row r="24" spans="1:25" ht="12" customHeight="1">
      <c r="A24" s="7">
        <v>19</v>
      </c>
      <c r="B24" s="17" t="s">
        <v>19</v>
      </c>
      <c r="C24" s="7">
        <v>1396</v>
      </c>
      <c r="D24" s="7">
        <v>121</v>
      </c>
      <c r="E24" s="10">
        <v>26</v>
      </c>
      <c r="F24" s="35">
        <v>6</v>
      </c>
      <c r="G24" s="11">
        <v>7</v>
      </c>
      <c r="H24" s="35">
        <v>0</v>
      </c>
      <c r="I24" s="37">
        <v>26</v>
      </c>
      <c r="J24" s="13">
        <v>6</v>
      </c>
      <c r="K24" s="38">
        <v>7</v>
      </c>
      <c r="L24" s="13">
        <v>3</v>
      </c>
      <c r="M24" s="10">
        <v>26</v>
      </c>
      <c r="N24" s="16">
        <v>6</v>
      </c>
      <c r="O24" s="11">
        <v>6</v>
      </c>
      <c r="P24" s="16">
        <v>1</v>
      </c>
      <c r="Q24" s="10">
        <v>26</v>
      </c>
      <c r="R24" s="16">
        <v>6</v>
      </c>
      <c r="S24" s="11">
        <v>7</v>
      </c>
      <c r="T24" s="16">
        <v>3</v>
      </c>
      <c r="U24" s="10">
        <v>5</v>
      </c>
      <c r="V24" s="16">
        <v>2</v>
      </c>
      <c r="W24" s="7">
        <f t="shared" si="0"/>
        <v>1532</v>
      </c>
      <c r="X24" s="8">
        <f t="shared" si="1"/>
        <v>154</v>
      </c>
      <c r="Y24" s="8">
        <f t="shared" si="2"/>
        <v>11</v>
      </c>
    </row>
    <row r="25" spans="1:25" ht="12" customHeight="1">
      <c r="A25" s="7">
        <v>20</v>
      </c>
      <c r="B25" s="17" t="s">
        <v>122</v>
      </c>
      <c r="C25" s="7">
        <v>1394</v>
      </c>
      <c r="D25" s="7">
        <v>49</v>
      </c>
      <c r="E25" s="10">
        <v>26</v>
      </c>
      <c r="F25" s="35">
        <v>20</v>
      </c>
      <c r="G25" s="11">
        <v>7</v>
      </c>
      <c r="H25" s="35">
        <v>3</v>
      </c>
      <c r="I25" s="37">
        <v>26</v>
      </c>
      <c r="J25" s="13">
        <v>21</v>
      </c>
      <c r="K25" s="38">
        <v>7</v>
      </c>
      <c r="L25" s="13">
        <v>4</v>
      </c>
      <c r="M25" s="10">
        <v>26</v>
      </c>
      <c r="N25" s="16">
        <v>20</v>
      </c>
      <c r="O25" s="11">
        <v>6</v>
      </c>
      <c r="P25" s="16">
        <v>2</v>
      </c>
      <c r="Q25" s="10">
        <v>26</v>
      </c>
      <c r="R25" s="16">
        <v>21</v>
      </c>
      <c r="S25" s="11">
        <v>7</v>
      </c>
      <c r="T25" s="16">
        <v>4</v>
      </c>
      <c r="U25" s="10">
        <v>5</v>
      </c>
      <c r="V25" s="16">
        <v>4</v>
      </c>
      <c r="W25" s="7">
        <f t="shared" si="0"/>
        <v>1530</v>
      </c>
      <c r="X25" s="8">
        <f t="shared" si="1"/>
        <v>148</v>
      </c>
      <c r="Y25" s="8">
        <f t="shared" si="2"/>
        <v>10</v>
      </c>
    </row>
    <row r="26" spans="1:25" ht="12" customHeight="1">
      <c r="A26" s="7">
        <v>21</v>
      </c>
      <c r="B26" s="17" t="s">
        <v>20</v>
      </c>
      <c r="C26" s="7">
        <v>1393</v>
      </c>
      <c r="D26" s="7">
        <v>5</v>
      </c>
      <c r="E26" s="10">
        <v>26</v>
      </c>
      <c r="F26" s="35">
        <v>0</v>
      </c>
      <c r="G26" s="11">
        <v>7</v>
      </c>
      <c r="H26" s="35">
        <v>0</v>
      </c>
      <c r="I26" s="37">
        <v>26</v>
      </c>
      <c r="J26" s="13">
        <v>0</v>
      </c>
      <c r="K26" s="38">
        <v>7</v>
      </c>
      <c r="L26" s="13">
        <v>0</v>
      </c>
      <c r="M26" s="10">
        <v>26</v>
      </c>
      <c r="N26" s="16">
        <v>0</v>
      </c>
      <c r="O26" s="11">
        <v>6</v>
      </c>
      <c r="P26" s="16">
        <v>0</v>
      </c>
      <c r="Q26" s="10">
        <v>26</v>
      </c>
      <c r="R26" s="16">
        <v>0</v>
      </c>
      <c r="S26" s="11">
        <v>7</v>
      </c>
      <c r="T26" s="16">
        <v>0</v>
      </c>
      <c r="U26" s="10">
        <v>5</v>
      </c>
      <c r="V26" s="16">
        <v>0</v>
      </c>
      <c r="W26" s="7">
        <f t="shared" si="0"/>
        <v>1529</v>
      </c>
      <c r="X26" s="8">
        <f t="shared" si="1"/>
        <v>5</v>
      </c>
      <c r="Y26" s="8">
        <f t="shared" si="2"/>
        <v>1</v>
      </c>
    </row>
    <row r="27" spans="1:25" ht="12" customHeight="1">
      <c r="A27" s="7">
        <v>22</v>
      </c>
      <c r="B27" s="17" t="s">
        <v>121</v>
      </c>
      <c r="C27" s="7">
        <v>1399</v>
      </c>
      <c r="D27" s="7">
        <v>416</v>
      </c>
      <c r="E27" s="10">
        <v>26</v>
      </c>
      <c r="F27" s="35">
        <v>9</v>
      </c>
      <c r="G27" s="11">
        <v>7</v>
      </c>
      <c r="H27" s="35">
        <v>3</v>
      </c>
      <c r="I27" s="37">
        <v>26</v>
      </c>
      <c r="J27" s="13">
        <v>8</v>
      </c>
      <c r="K27" s="38">
        <v>7</v>
      </c>
      <c r="L27" s="13">
        <v>0</v>
      </c>
      <c r="M27" s="10">
        <v>26</v>
      </c>
      <c r="N27" s="16">
        <v>9</v>
      </c>
      <c r="O27" s="11">
        <v>6</v>
      </c>
      <c r="P27" s="16">
        <v>1</v>
      </c>
      <c r="Q27" s="10">
        <v>26</v>
      </c>
      <c r="R27" s="16">
        <v>8</v>
      </c>
      <c r="S27" s="11">
        <v>7</v>
      </c>
      <c r="T27" s="16">
        <v>0</v>
      </c>
      <c r="U27" s="10">
        <v>5</v>
      </c>
      <c r="V27" s="16">
        <v>3</v>
      </c>
      <c r="W27" s="7">
        <f t="shared" si="0"/>
        <v>1535</v>
      </c>
      <c r="X27" s="8">
        <f t="shared" si="1"/>
        <v>457</v>
      </c>
      <c r="Y27" s="8">
        <f t="shared" si="2"/>
        <v>30</v>
      </c>
    </row>
    <row r="28" spans="1:25" ht="12" customHeight="1">
      <c r="A28" s="7">
        <v>23</v>
      </c>
      <c r="B28" s="17" t="s">
        <v>21</v>
      </c>
      <c r="C28" s="7">
        <v>1425</v>
      </c>
      <c r="D28" s="7">
        <v>680</v>
      </c>
      <c r="E28" s="10">
        <v>26</v>
      </c>
      <c r="F28" s="35">
        <v>0</v>
      </c>
      <c r="G28" s="11">
        <v>7</v>
      </c>
      <c r="H28" s="35">
        <v>0</v>
      </c>
      <c r="I28" s="37">
        <v>26</v>
      </c>
      <c r="J28" s="13">
        <v>0</v>
      </c>
      <c r="K28" s="38">
        <v>7</v>
      </c>
      <c r="L28" s="13">
        <v>0</v>
      </c>
      <c r="M28" s="10">
        <v>26</v>
      </c>
      <c r="N28" s="16">
        <v>0</v>
      </c>
      <c r="O28" s="11">
        <v>6</v>
      </c>
      <c r="P28" s="16">
        <v>0</v>
      </c>
      <c r="Q28" s="10">
        <v>26</v>
      </c>
      <c r="R28" s="16">
        <v>0</v>
      </c>
      <c r="S28" s="11">
        <v>7</v>
      </c>
      <c r="T28" s="16">
        <v>0</v>
      </c>
      <c r="U28" s="10">
        <v>5</v>
      </c>
      <c r="V28" s="16">
        <v>0</v>
      </c>
      <c r="W28" s="7">
        <f t="shared" si="0"/>
        <v>1561</v>
      </c>
      <c r="X28" s="8">
        <f t="shared" si="1"/>
        <v>680</v>
      </c>
      <c r="Y28" s="8">
        <f t="shared" si="2"/>
        <v>44</v>
      </c>
    </row>
    <row r="29" spans="1:25" ht="12" customHeight="1">
      <c r="A29" s="7">
        <v>24</v>
      </c>
      <c r="B29" s="17" t="s">
        <v>208</v>
      </c>
      <c r="C29" s="7">
        <v>1401</v>
      </c>
      <c r="D29" s="7">
        <v>445</v>
      </c>
      <c r="E29" s="10">
        <v>26</v>
      </c>
      <c r="F29" s="35">
        <v>2</v>
      </c>
      <c r="G29" s="11">
        <v>7</v>
      </c>
      <c r="H29" s="35">
        <v>0</v>
      </c>
      <c r="I29" s="37">
        <v>26</v>
      </c>
      <c r="J29" s="13">
        <v>1</v>
      </c>
      <c r="K29" s="38">
        <v>7</v>
      </c>
      <c r="L29" s="13">
        <v>0</v>
      </c>
      <c r="M29" s="10">
        <v>26</v>
      </c>
      <c r="N29" s="16">
        <v>0</v>
      </c>
      <c r="O29" s="11">
        <v>6</v>
      </c>
      <c r="P29" s="16">
        <v>0</v>
      </c>
      <c r="Q29" s="10">
        <v>26</v>
      </c>
      <c r="R29" s="16">
        <v>1</v>
      </c>
      <c r="S29" s="11">
        <v>7</v>
      </c>
      <c r="T29" s="16">
        <v>0</v>
      </c>
      <c r="U29" s="10">
        <v>5</v>
      </c>
      <c r="V29" s="16">
        <v>0</v>
      </c>
      <c r="W29" s="7">
        <f t="shared" si="0"/>
        <v>1537</v>
      </c>
      <c r="X29" s="8">
        <f t="shared" si="1"/>
        <v>449</v>
      </c>
      <c r="Y29" s="8">
        <f t="shared" si="2"/>
        <v>30</v>
      </c>
    </row>
    <row r="30" spans="1:25" ht="12" customHeight="1">
      <c r="A30" s="7">
        <v>25</v>
      </c>
      <c r="B30" s="17" t="s">
        <v>22</v>
      </c>
      <c r="C30" s="7">
        <v>1407</v>
      </c>
      <c r="D30" s="7">
        <v>245</v>
      </c>
      <c r="E30" s="10">
        <v>26</v>
      </c>
      <c r="F30" s="35">
        <v>22</v>
      </c>
      <c r="G30" s="11">
        <v>7</v>
      </c>
      <c r="H30" s="35">
        <v>6</v>
      </c>
      <c r="I30" s="37">
        <v>26</v>
      </c>
      <c r="J30" s="13">
        <v>24</v>
      </c>
      <c r="K30" s="38">
        <v>6</v>
      </c>
      <c r="L30" s="13">
        <v>6</v>
      </c>
      <c r="M30" s="10">
        <v>26</v>
      </c>
      <c r="N30" s="16">
        <v>22</v>
      </c>
      <c r="O30" s="11">
        <v>6</v>
      </c>
      <c r="P30" s="14">
        <v>3</v>
      </c>
      <c r="Q30" s="10">
        <v>26</v>
      </c>
      <c r="R30" s="16">
        <v>24</v>
      </c>
      <c r="S30" s="11">
        <v>6</v>
      </c>
      <c r="T30" s="16">
        <v>6</v>
      </c>
      <c r="U30" s="10">
        <v>5</v>
      </c>
      <c r="V30" s="16">
        <v>1</v>
      </c>
      <c r="W30" s="7">
        <f t="shared" si="0"/>
        <v>1541</v>
      </c>
      <c r="X30" s="8">
        <f t="shared" si="1"/>
        <v>359</v>
      </c>
      <c r="Y30" s="8">
        <f t="shared" si="2"/>
        <v>24</v>
      </c>
    </row>
    <row r="31" spans="1:25" ht="12" customHeight="1">
      <c r="A31" s="7">
        <v>26</v>
      </c>
      <c r="B31" s="17" t="s">
        <v>23</v>
      </c>
      <c r="C31" s="7">
        <v>1433</v>
      </c>
      <c r="D31" s="7">
        <v>801</v>
      </c>
      <c r="E31" s="10">
        <v>26</v>
      </c>
      <c r="F31" s="35">
        <v>25</v>
      </c>
      <c r="G31" s="11">
        <v>7</v>
      </c>
      <c r="H31" s="35">
        <v>6</v>
      </c>
      <c r="I31" s="37">
        <v>26</v>
      </c>
      <c r="J31" s="13">
        <v>26</v>
      </c>
      <c r="K31" s="38">
        <v>6</v>
      </c>
      <c r="L31" s="13">
        <v>6</v>
      </c>
      <c r="M31" s="10">
        <v>26</v>
      </c>
      <c r="N31" s="16">
        <v>25</v>
      </c>
      <c r="O31" s="11">
        <v>6</v>
      </c>
      <c r="P31" s="14">
        <v>4</v>
      </c>
      <c r="Q31" s="10">
        <v>26</v>
      </c>
      <c r="R31" s="16">
        <v>26</v>
      </c>
      <c r="S31" s="11">
        <v>6</v>
      </c>
      <c r="T31" s="16">
        <v>6</v>
      </c>
      <c r="U31" s="10">
        <v>5</v>
      </c>
      <c r="V31" s="16">
        <v>4</v>
      </c>
      <c r="W31" s="7">
        <f t="shared" si="0"/>
        <v>1567</v>
      </c>
      <c r="X31" s="8">
        <f t="shared" si="1"/>
        <v>929</v>
      </c>
      <c r="Y31" s="8">
        <f t="shared" si="2"/>
        <v>60</v>
      </c>
    </row>
    <row r="32" spans="1:25" ht="12" customHeight="1">
      <c r="A32" s="7">
        <v>27</v>
      </c>
      <c r="B32" s="17" t="s">
        <v>24</v>
      </c>
      <c r="C32" s="7">
        <v>1411</v>
      </c>
      <c r="D32" s="7">
        <v>441</v>
      </c>
      <c r="E32" s="10">
        <v>26</v>
      </c>
      <c r="F32" s="39">
        <v>0</v>
      </c>
      <c r="G32" s="11">
        <v>7</v>
      </c>
      <c r="H32" s="35">
        <v>0</v>
      </c>
      <c r="I32" s="37">
        <v>26</v>
      </c>
      <c r="J32" s="13">
        <v>0</v>
      </c>
      <c r="K32" s="38">
        <v>6</v>
      </c>
      <c r="L32" s="13">
        <v>0</v>
      </c>
      <c r="M32" s="10">
        <v>26</v>
      </c>
      <c r="N32" s="16">
        <v>0</v>
      </c>
      <c r="O32" s="11">
        <v>6</v>
      </c>
      <c r="P32" s="14">
        <v>0</v>
      </c>
      <c r="Q32" s="10">
        <v>26</v>
      </c>
      <c r="R32" s="16">
        <v>0</v>
      </c>
      <c r="S32" s="11">
        <v>6</v>
      </c>
      <c r="T32" s="16">
        <v>0</v>
      </c>
      <c r="U32" s="10">
        <v>5</v>
      </c>
      <c r="V32" s="16">
        <v>0</v>
      </c>
      <c r="W32" s="7">
        <f t="shared" si="0"/>
        <v>1545</v>
      </c>
      <c r="X32" s="8">
        <f t="shared" si="1"/>
        <v>441</v>
      </c>
      <c r="Y32" s="8">
        <f t="shared" si="2"/>
        <v>29</v>
      </c>
    </row>
    <row r="33" spans="1:25" ht="12" customHeight="1">
      <c r="A33" s="7">
        <v>28</v>
      </c>
      <c r="B33" s="17" t="s">
        <v>25</v>
      </c>
      <c r="C33" s="7">
        <v>1413</v>
      </c>
      <c r="D33" s="7">
        <v>114</v>
      </c>
      <c r="E33" s="10">
        <v>26</v>
      </c>
      <c r="F33" s="39">
        <v>21</v>
      </c>
      <c r="G33" s="11">
        <v>7</v>
      </c>
      <c r="H33" s="35">
        <v>6</v>
      </c>
      <c r="I33" s="37">
        <v>26</v>
      </c>
      <c r="J33" s="13">
        <v>23</v>
      </c>
      <c r="K33" s="38">
        <v>6</v>
      </c>
      <c r="L33" s="13">
        <v>4</v>
      </c>
      <c r="M33" s="10">
        <v>26</v>
      </c>
      <c r="N33" s="16">
        <v>21</v>
      </c>
      <c r="O33" s="11">
        <v>6</v>
      </c>
      <c r="P33" s="14">
        <v>3</v>
      </c>
      <c r="Q33" s="10">
        <v>26</v>
      </c>
      <c r="R33" s="16">
        <v>23</v>
      </c>
      <c r="S33" s="11">
        <v>6</v>
      </c>
      <c r="T33" s="16">
        <v>4</v>
      </c>
      <c r="U33" s="10">
        <v>5</v>
      </c>
      <c r="V33" s="16">
        <v>3</v>
      </c>
      <c r="W33" s="7">
        <f t="shared" si="0"/>
        <v>1547</v>
      </c>
      <c r="X33" s="8">
        <f t="shared" si="1"/>
        <v>222</v>
      </c>
      <c r="Y33" s="8">
        <f t="shared" si="2"/>
        <v>15</v>
      </c>
    </row>
    <row r="34" spans="1:25" ht="12" customHeight="1">
      <c r="A34" s="7">
        <v>29</v>
      </c>
      <c r="B34" s="17" t="s">
        <v>26</v>
      </c>
      <c r="C34" s="7">
        <v>1412</v>
      </c>
      <c r="D34" s="7">
        <v>263</v>
      </c>
      <c r="E34" s="10">
        <v>26</v>
      </c>
      <c r="F34" s="39">
        <v>26</v>
      </c>
      <c r="G34" s="11">
        <v>7</v>
      </c>
      <c r="H34" s="35">
        <v>6</v>
      </c>
      <c r="I34" s="37">
        <v>26</v>
      </c>
      <c r="J34" s="13">
        <v>25</v>
      </c>
      <c r="K34" s="38">
        <v>6</v>
      </c>
      <c r="L34" s="13">
        <v>1</v>
      </c>
      <c r="M34" s="10">
        <v>26</v>
      </c>
      <c r="N34" s="16">
        <v>22</v>
      </c>
      <c r="O34" s="11">
        <v>6</v>
      </c>
      <c r="P34" s="14">
        <v>4</v>
      </c>
      <c r="Q34" s="10">
        <v>26</v>
      </c>
      <c r="R34" s="16">
        <v>25</v>
      </c>
      <c r="S34" s="11">
        <v>6</v>
      </c>
      <c r="T34" s="16">
        <v>1</v>
      </c>
      <c r="U34" s="10">
        <v>5</v>
      </c>
      <c r="V34" s="16">
        <v>3</v>
      </c>
      <c r="W34" s="7">
        <f t="shared" si="0"/>
        <v>1546</v>
      </c>
      <c r="X34" s="8">
        <f t="shared" si="1"/>
        <v>376</v>
      </c>
      <c r="Y34" s="8">
        <f t="shared" si="2"/>
        <v>25</v>
      </c>
    </row>
    <row r="35" spans="1:25" ht="12" customHeight="1">
      <c r="A35" s="7">
        <v>30</v>
      </c>
      <c r="B35" s="17" t="s">
        <v>27</v>
      </c>
      <c r="C35" s="7">
        <v>1405</v>
      </c>
      <c r="D35" s="7">
        <v>177</v>
      </c>
      <c r="E35" s="10">
        <v>26</v>
      </c>
      <c r="F35" s="39">
        <v>4</v>
      </c>
      <c r="G35" s="11">
        <v>7</v>
      </c>
      <c r="H35" s="35">
        <v>3</v>
      </c>
      <c r="I35" s="37">
        <v>26</v>
      </c>
      <c r="J35" s="13">
        <v>5</v>
      </c>
      <c r="K35" s="38">
        <v>6</v>
      </c>
      <c r="L35" s="13">
        <v>0</v>
      </c>
      <c r="M35" s="10">
        <v>26</v>
      </c>
      <c r="N35" s="16">
        <v>4</v>
      </c>
      <c r="O35" s="11">
        <v>6</v>
      </c>
      <c r="P35" s="14">
        <v>1</v>
      </c>
      <c r="Q35" s="10">
        <v>26</v>
      </c>
      <c r="R35" s="16">
        <v>5</v>
      </c>
      <c r="S35" s="11">
        <v>6</v>
      </c>
      <c r="T35" s="16">
        <v>0</v>
      </c>
      <c r="U35" s="10">
        <v>5</v>
      </c>
      <c r="V35" s="16">
        <v>0</v>
      </c>
      <c r="W35" s="7">
        <f t="shared" si="0"/>
        <v>1539</v>
      </c>
      <c r="X35" s="8">
        <f t="shared" si="1"/>
        <v>199</v>
      </c>
      <c r="Y35" s="8">
        <f t="shared" si="2"/>
        <v>13</v>
      </c>
    </row>
    <row r="36" spans="1:25" ht="12" customHeight="1">
      <c r="A36" s="7">
        <v>31</v>
      </c>
      <c r="B36" s="17" t="s">
        <v>28</v>
      </c>
      <c r="C36" s="7">
        <v>1443</v>
      </c>
      <c r="D36" s="7">
        <v>882</v>
      </c>
      <c r="E36" s="10">
        <v>26</v>
      </c>
      <c r="F36" s="35">
        <v>0</v>
      </c>
      <c r="G36" s="11">
        <v>7</v>
      </c>
      <c r="H36" s="35">
        <v>0</v>
      </c>
      <c r="I36" s="37">
        <v>26</v>
      </c>
      <c r="J36" s="13">
        <v>0</v>
      </c>
      <c r="K36" s="38">
        <v>6</v>
      </c>
      <c r="L36" s="13">
        <v>0</v>
      </c>
      <c r="M36" s="10">
        <v>26</v>
      </c>
      <c r="N36" s="16">
        <v>0</v>
      </c>
      <c r="O36" s="11">
        <v>6</v>
      </c>
      <c r="P36" s="14">
        <v>0</v>
      </c>
      <c r="Q36" s="10">
        <v>26</v>
      </c>
      <c r="R36" s="16">
        <v>0</v>
      </c>
      <c r="S36" s="11">
        <v>6</v>
      </c>
      <c r="T36" s="16">
        <v>0</v>
      </c>
      <c r="U36" s="10">
        <v>5</v>
      </c>
      <c r="V36" s="16">
        <v>0</v>
      </c>
      <c r="W36" s="7">
        <f t="shared" si="0"/>
        <v>1577</v>
      </c>
      <c r="X36" s="8">
        <f t="shared" si="1"/>
        <v>882</v>
      </c>
      <c r="Y36" s="8">
        <f t="shared" si="2"/>
        <v>56</v>
      </c>
    </row>
    <row r="37" spans="1:25" ht="12" customHeight="1">
      <c r="A37" s="7">
        <v>32</v>
      </c>
      <c r="B37" s="17" t="s">
        <v>29</v>
      </c>
      <c r="C37" s="7">
        <v>1417</v>
      </c>
      <c r="D37" s="7">
        <v>287</v>
      </c>
      <c r="E37" s="10">
        <v>26</v>
      </c>
      <c r="F37" s="35">
        <v>0</v>
      </c>
      <c r="G37" s="11">
        <v>7</v>
      </c>
      <c r="H37" s="35">
        <v>0</v>
      </c>
      <c r="I37" s="37">
        <v>26</v>
      </c>
      <c r="J37" s="13">
        <v>0</v>
      </c>
      <c r="K37" s="38">
        <v>6</v>
      </c>
      <c r="L37" s="13">
        <v>0</v>
      </c>
      <c r="M37" s="10">
        <v>26</v>
      </c>
      <c r="N37" s="16">
        <v>0</v>
      </c>
      <c r="O37" s="11">
        <v>6</v>
      </c>
      <c r="P37" s="14">
        <v>0</v>
      </c>
      <c r="Q37" s="10">
        <v>26</v>
      </c>
      <c r="R37" s="16">
        <v>0</v>
      </c>
      <c r="S37" s="11">
        <v>6</v>
      </c>
      <c r="T37" s="16">
        <v>0</v>
      </c>
      <c r="U37" s="10">
        <v>5</v>
      </c>
      <c r="V37" s="16">
        <v>0</v>
      </c>
      <c r="W37" s="7">
        <f t="shared" si="0"/>
        <v>1551</v>
      </c>
      <c r="X37" s="8">
        <f t="shared" si="1"/>
        <v>287</v>
      </c>
      <c r="Y37" s="8">
        <f t="shared" si="2"/>
        <v>19</v>
      </c>
    </row>
    <row r="38" spans="1:25" ht="12" customHeight="1">
      <c r="A38" s="7">
        <v>33</v>
      </c>
      <c r="B38" s="17" t="s">
        <v>30</v>
      </c>
      <c r="C38" s="7">
        <v>1405</v>
      </c>
      <c r="D38" s="7">
        <v>71</v>
      </c>
      <c r="E38" s="10">
        <v>26</v>
      </c>
      <c r="F38" s="35">
        <v>0</v>
      </c>
      <c r="G38" s="11">
        <v>7</v>
      </c>
      <c r="H38" s="35">
        <v>0</v>
      </c>
      <c r="I38" s="37">
        <v>26</v>
      </c>
      <c r="J38" s="13">
        <v>1</v>
      </c>
      <c r="K38" s="38">
        <v>6</v>
      </c>
      <c r="L38" s="13">
        <v>0</v>
      </c>
      <c r="M38" s="10">
        <v>26</v>
      </c>
      <c r="N38" s="16">
        <v>0</v>
      </c>
      <c r="O38" s="11">
        <v>6</v>
      </c>
      <c r="P38" s="14">
        <v>0</v>
      </c>
      <c r="Q38" s="10">
        <v>26</v>
      </c>
      <c r="R38" s="16">
        <v>0</v>
      </c>
      <c r="S38" s="11">
        <v>6</v>
      </c>
      <c r="T38" s="16">
        <v>0</v>
      </c>
      <c r="U38" s="10">
        <v>5</v>
      </c>
      <c r="V38" s="16">
        <v>0</v>
      </c>
      <c r="W38" s="7">
        <f t="shared" si="0"/>
        <v>1539</v>
      </c>
      <c r="X38" s="8">
        <f t="shared" si="1"/>
        <v>72</v>
      </c>
      <c r="Y38" s="8">
        <f t="shared" si="2"/>
        <v>5</v>
      </c>
    </row>
    <row r="39" spans="1:25" ht="12" customHeight="1">
      <c r="A39" s="7">
        <v>34</v>
      </c>
      <c r="B39" s="17" t="s">
        <v>31</v>
      </c>
      <c r="C39" s="7">
        <v>1419</v>
      </c>
      <c r="D39" s="7">
        <v>295</v>
      </c>
      <c r="E39" s="10">
        <v>26</v>
      </c>
      <c r="F39" s="35">
        <v>25</v>
      </c>
      <c r="G39" s="11">
        <v>7</v>
      </c>
      <c r="H39" s="35">
        <v>6</v>
      </c>
      <c r="I39" s="37">
        <v>26</v>
      </c>
      <c r="J39" s="13">
        <v>26</v>
      </c>
      <c r="K39" s="38">
        <v>6</v>
      </c>
      <c r="L39" s="13">
        <v>5</v>
      </c>
      <c r="M39" s="10">
        <v>26</v>
      </c>
      <c r="N39" s="16">
        <v>26</v>
      </c>
      <c r="O39" s="11">
        <v>6</v>
      </c>
      <c r="P39" s="14">
        <v>4</v>
      </c>
      <c r="Q39" s="10">
        <v>26</v>
      </c>
      <c r="R39" s="16">
        <v>26</v>
      </c>
      <c r="S39" s="11">
        <v>6</v>
      </c>
      <c r="T39" s="16">
        <v>5</v>
      </c>
      <c r="U39" s="10">
        <v>5</v>
      </c>
      <c r="V39" s="16">
        <v>3</v>
      </c>
      <c r="W39" s="7">
        <f t="shared" si="0"/>
        <v>1553</v>
      </c>
      <c r="X39" s="8">
        <f t="shared" si="1"/>
        <v>421</v>
      </c>
      <c r="Y39" s="8">
        <f t="shared" si="2"/>
        <v>28</v>
      </c>
    </row>
    <row r="40" spans="1:25" ht="12" customHeight="1">
      <c r="A40" s="7">
        <v>35</v>
      </c>
      <c r="B40" s="17" t="s">
        <v>32</v>
      </c>
      <c r="C40" s="7">
        <v>1442</v>
      </c>
      <c r="D40" s="7">
        <v>422</v>
      </c>
      <c r="E40" s="10">
        <v>26</v>
      </c>
      <c r="F40" s="35">
        <v>4</v>
      </c>
      <c r="G40" s="11">
        <v>7</v>
      </c>
      <c r="H40" s="35">
        <v>3</v>
      </c>
      <c r="I40" s="37">
        <v>26</v>
      </c>
      <c r="J40" s="13">
        <v>12</v>
      </c>
      <c r="K40" s="38">
        <v>6</v>
      </c>
      <c r="L40" s="13">
        <v>4</v>
      </c>
      <c r="M40" s="10">
        <v>26</v>
      </c>
      <c r="N40" s="16">
        <v>4</v>
      </c>
      <c r="O40" s="11">
        <v>6</v>
      </c>
      <c r="P40" s="14">
        <v>1</v>
      </c>
      <c r="Q40" s="10">
        <v>26</v>
      </c>
      <c r="R40" s="16">
        <v>12</v>
      </c>
      <c r="S40" s="11">
        <v>6</v>
      </c>
      <c r="T40" s="16">
        <v>4</v>
      </c>
      <c r="U40" s="10">
        <v>5</v>
      </c>
      <c r="V40" s="16">
        <v>1</v>
      </c>
      <c r="W40" s="7">
        <f t="shared" si="0"/>
        <v>1576</v>
      </c>
      <c r="X40" s="8">
        <f t="shared" si="1"/>
        <v>467</v>
      </c>
      <c r="Y40" s="8">
        <f t="shared" si="2"/>
        <v>30</v>
      </c>
    </row>
    <row r="41" spans="1:25" ht="12" customHeight="1">
      <c r="A41" s="7">
        <v>36</v>
      </c>
      <c r="B41" s="17" t="s">
        <v>33</v>
      </c>
      <c r="C41" s="7">
        <v>1417</v>
      </c>
      <c r="D41" s="7">
        <v>5</v>
      </c>
      <c r="E41" s="10">
        <v>26</v>
      </c>
      <c r="F41" s="35">
        <v>0</v>
      </c>
      <c r="G41" s="11">
        <v>7</v>
      </c>
      <c r="H41" s="35">
        <v>0</v>
      </c>
      <c r="I41" s="37">
        <v>26</v>
      </c>
      <c r="J41" s="13">
        <v>0</v>
      </c>
      <c r="K41" s="38">
        <v>6</v>
      </c>
      <c r="L41" s="13">
        <v>0</v>
      </c>
      <c r="M41" s="10">
        <v>26</v>
      </c>
      <c r="N41" s="16">
        <v>0</v>
      </c>
      <c r="O41" s="11">
        <v>6</v>
      </c>
      <c r="P41" s="14">
        <v>0</v>
      </c>
      <c r="Q41" s="10">
        <v>26</v>
      </c>
      <c r="R41" s="16">
        <v>0</v>
      </c>
      <c r="S41" s="11">
        <v>6</v>
      </c>
      <c r="T41" s="16">
        <v>0</v>
      </c>
      <c r="U41" s="10">
        <v>5</v>
      </c>
      <c r="V41" s="16">
        <v>0</v>
      </c>
      <c r="W41" s="7">
        <f t="shared" si="0"/>
        <v>1551</v>
      </c>
      <c r="X41" s="8">
        <f t="shared" si="1"/>
        <v>5</v>
      </c>
      <c r="Y41" s="8">
        <f t="shared" si="2"/>
        <v>1</v>
      </c>
    </row>
    <row r="42" spans="1:25" ht="12" customHeight="1">
      <c r="A42" s="7">
        <v>37</v>
      </c>
      <c r="B42" s="17" t="s">
        <v>120</v>
      </c>
      <c r="C42" s="7">
        <v>1418</v>
      </c>
      <c r="D42" s="7">
        <v>13</v>
      </c>
      <c r="E42" s="10">
        <v>26</v>
      </c>
      <c r="F42" s="35">
        <v>19</v>
      </c>
      <c r="G42" s="11">
        <v>5</v>
      </c>
      <c r="H42" s="35">
        <v>5</v>
      </c>
      <c r="I42" s="37">
        <v>26</v>
      </c>
      <c r="J42" s="13">
        <v>22</v>
      </c>
      <c r="K42" s="38">
        <v>6</v>
      </c>
      <c r="L42" s="13">
        <v>4</v>
      </c>
      <c r="M42" s="10">
        <v>26</v>
      </c>
      <c r="N42" s="16">
        <v>19</v>
      </c>
      <c r="O42" s="11">
        <v>7</v>
      </c>
      <c r="P42" s="14">
        <v>1</v>
      </c>
      <c r="Q42" s="10">
        <v>26</v>
      </c>
      <c r="R42" s="16">
        <v>22</v>
      </c>
      <c r="S42" s="11">
        <v>6</v>
      </c>
      <c r="T42" s="16">
        <v>4</v>
      </c>
      <c r="U42" s="10">
        <v>5</v>
      </c>
      <c r="V42" s="16">
        <v>1</v>
      </c>
      <c r="W42" s="7">
        <f t="shared" si="0"/>
        <v>1551</v>
      </c>
      <c r="X42" s="8">
        <f t="shared" si="1"/>
        <v>110</v>
      </c>
      <c r="Y42" s="8">
        <f t="shared" si="2"/>
        <v>8</v>
      </c>
    </row>
    <row r="43" spans="1:25" ht="12" customHeight="1">
      <c r="A43" s="7">
        <v>38</v>
      </c>
      <c r="B43" s="18" t="s">
        <v>34</v>
      </c>
      <c r="C43" s="7">
        <v>1418</v>
      </c>
      <c r="D43" s="7">
        <v>3</v>
      </c>
      <c r="E43" s="10">
        <v>26</v>
      </c>
      <c r="F43" s="35">
        <v>20</v>
      </c>
      <c r="G43" s="11">
        <v>5</v>
      </c>
      <c r="H43" s="35">
        <v>3</v>
      </c>
      <c r="I43" s="37">
        <v>26</v>
      </c>
      <c r="J43" s="13">
        <v>22</v>
      </c>
      <c r="K43" s="38">
        <v>6</v>
      </c>
      <c r="L43" s="13">
        <v>6</v>
      </c>
      <c r="M43" s="10">
        <v>26</v>
      </c>
      <c r="N43" s="16">
        <v>20</v>
      </c>
      <c r="O43" s="11">
        <v>7</v>
      </c>
      <c r="P43" s="14">
        <v>3</v>
      </c>
      <c r="Q43" s="10">
        <v>26</v>
      </c>
      <c r="R43" s="16">
        <v>22</v>
      </c>
      <c r="S43" s="11">
        <v>6</v>
      </c>
      <c r="T43" s="16">
        <v>6</v>
      </c>
      <c r="U43" s="10">
        <v>5</v>
      </c>
      <c r="V43" s="16">
        <v>1</v>
      </c>
      <c r="W43" s="7">
        <f t="shared" si="0"/>
        <v>1551</v>
      </c>
      <c r="X43" s="8">
        <f t="shared" si="1"/>
        <v>106</v>
      </c>
      <c r="Y43" s="8">
        <f t="shared" si="2"/>
        <v>7</v>
      </c>
    </row>
    <row r="44" spans="1:25" ht="12" customHeight="1">
      <c r="A44" s="7">
        <v>39</v>
      </c>
      <c r="B44" s="18" t="s">
        <v>204</v>
      </c>
      <c r="C44" s="7">
        <v>1418</v>
      </c>
      <c r="D44" s="19">
        <v>25</v>
      </c>
      <c r="E44" s="10">
        <v>26</v>
      </c>
      <c r="F44" s="35">
        <v>0</v>
      </c>
      <c r="G44" s="11">
        <v>5</v>
      </c>
      <c r="H44" s="35">
        <v>0</v>
      </c>
      <c r="I44" s="37">
        <v>26</v>
      </c>
      <c r="J44" s="13">
        <v>0</v>
      </c>
      <c r="K44" s="38">
        <v>6</v>
      </c>
      <c r="L44" s="13">
        <v>0</v>
      </c>
      <c r="M44" s="10">
        <v>26</v>
      </c>
      <c r="N44" s="16">
        <v>0</v>
      </c>
      <c r="O44" s="11">
        <v>7</v>
      </c>
      <c r="P44" s="14">
        <v>0</v>
      </c>
      <c r="Q44" s="10">
        <v>26</v>
      </c>
      <c r="R44" s="16">
        <v>0</v>
      </c>
      <c r="S44" s="11">
        <v>6</v>
      </c>
      <c r="T44" s="16">
        <v>0</v>
      </c>
      <c r="U44" s="10">
        <v>5</v>
      </c>
      <c r="V44" s="16">
        <v>0</v>
      </c>
      <c r="W44" s="7">
        <f t="shared" si="0"/>
        <v>1551</v>
      </c>
      <c r="X44" s="8">
        <f t="shared" si="1"/>
        <v>25</v>
      </c>
      <c r="Y44" s="8">
        <f t="shared" si="2"/>
        <v>2</v>
      </c>
    </row>
    <row r="45" spans="1:25" ht="12" customHeight="1">
      <c r="A45" s="7">
        <v>40</v>
      </c>
      <c r="B45" s="18" t="s">
        <v>205</v>
      </c>
      <c r="C45" s="7">
        <v>1409</v>
      </c>
      <c r="D45" s="19">
        <v>59</v>
      </c>
      <c r="E45" s="10">
        <v>26</v>
      </c>
      <c r="F45" s="35">
        <v>8</v>
      </c>
      <c r="G45" s="11">
        <v>5</v>
      </c>
      <c r="H45" s="35">
        <v>0</v>
      </c>
      <c r="I45" s="37">
        <v>26</v>
      </c>
      <c r="J45" s="13">
        <v>11</v>
      </c>
      <c r="K45" s="38">
        <v>6</v>
      </c>
      <c r="L45" s="13">
        <v>0</v>
      </c>
      <c r="M45" s="10">
        <v>26</v>
      </c>
      <c r="N45" s="16">
        <v>8</v>
      </c>
      <c r="O45" s="11">
        <v>7</v>
      </c>
      <c r="P45" s="14">
        <v>1</v>
      </c>
      <c r="Q45" s="10">
        <v>26</v>
      </c>
      <c r="R45" s="16">
        <v>11</v>
      </c>
      <c r="S45" s="11">
        <v>6</v>
      </c>
      <c r="T45" s="16">
        <v>0</v>
      </c>
      <c r="U45" s="10">
        <v>5</v>
      </c>
      <c r="V45" s="16">
        <v>0</v>
      </c>
      <c r="W45" s="7">
        <f t="shared" si="0"/>
        <v>1542</v>
      </c>
      <c r="X45" s="8">
        <f t="shared" si="1"/>
        <v>98</v>
      </c>
      <c r="Y45" s="8">
        <f t="shared" si="2"/>
        <v>7</v>
      </c>
    </row>
    <row r="46" spans="1:25" ht="12" customHeight="1">
      <c r="A46" s="7">
        <v>41</v>
      </c>
      <c r="B46" s="18" t="s">
        <v>206</v>
      </c>
      <c r="C46" s="7">
        <v>1419</v>
      </c>
      <c r="D46" s="19">
        <v>162</v>
      </c>
      <c r="E46" s="10">
        <v>26</v>
      </c>
      <c r="F46" s="35">
        <v>0</v>
      </c>
      <c r="G46" s="11">
        <v>5</v>
      </c>
      <c r="H46" s="35">
        <v>0</v>
      </c>
      <c r="I46" s="37">
        <v>26</v>
      </c>
      <c r="J46" s="13">
        <v>0</v>
      </c>
      <c r="K46" s="38">
        <v>6</v>
      </c>
      <c r="L46" s="13">
        <v>0</v>
      </c>
      <c r="M46" s="10">
        <v>26</v>
      </c>
      <c r="N46" s="16">
        <v>0</v>
      </c>
      <c r="O46" s="11">
        <v>7</v>
      </c>
      <c r="P46" s="14">
        <v>0</v>
      </c>
      <c r="Q46" s="10">
        <v>26</v>
      </c>
      <c r="R46" s="16">
        <v>0</v>
      </c>
      <c r="S46" s="11">
        <v>6</v>
      </c>
      <c r="T46" s="16">
        <v>0</v>
      </c>
      <c r="U46" s="10">
        <v>5</v>
      </c>
      <c r="V46" s="16">
        <v>0</v>
      </c>
      <c r="W46" s="7">
        <f t="shared" si="0"/>
        <v>1552</v>
      </c>
      <c r="X46" s="8">
        <f t="shared" si="1"/>
        <v>162</v>
      </c>
      <c r="Y46" s="8">
        <f t="shared" si="2"/>
        <v>11</v>
      </c>
    </row>
    <row r="47" spans="1:25" ht="12" customHeight="1">
      <c r="A47" s="7">
        <v>42</v>
      </c>
      <c r="B47" s="18" t="s">
        <v>207</v>
      </c>
      <c r="C47" s="7">
        <v>1418</v>
      </c>
      <c r="D47" s="19">
        <v>43</v>
      </c>
      <c r="E47" s="10">
        <v>26</v>
      </c>
      <c r="F47" s="35">
        <v>0</v>
      </c>
      <c r="G47" s="11">
        <v>5</v>
      </c>
      <c r="H47" s="35">
        <v>0</v>
      </c>
      <c r="I47" s="37">
        <v>26</v>
      </c>
      <c r="J47" s="13">
        <v>0</v>
      </c>
      <c r="K47" s="38">
        <v>6</v>
      </c>
      <c r="L47" s="13">
        <v>0</v>
      </c>
      <c r="M47" s="10">
        <v>26</v>
      </c>
      <c r="N47" s="16">
        <v>0</v>
      </c>
      <c r="O47" s="11">
        <v>7</v>
      </c>
      <c r="P47" s="14">
        <v>0</v>
      </c>
      <c r="Q47" s="10">
        <v>26</v>
      </c>
      <c r="R47" s="16">
        <v>0</v>
      </c>
      <c r="S47" s="11">
        <v>6</v>
      </c>
      <c r="T47" s="16">
        <v>0</v>
      </c>
      <c r="U47" s="10">
        <v>5</v>
      </c>
      <c r="V47" s="16">
        <v>0</v>
      </c>
      <c r="W47" s="7">
        <f t="shared" si="0"/>
        <v>1551</v>
      </c>
      <c r="X47" s="8">
        <f t="shared" si="1"/>
        <v>43</v>
      </c>
      <c r="Y47" s="8">
        <f t="shared" si="2"/>
        <v>3</v>
      </c>
    </row>
    <row r="48" spans="1:25" ht="12" customHeight="1">
      <c r="A48" s="7">
        <v>43</v>
      </c>
      <c r="B48" s="17" t="s">
        <v>35</v>
      </c>
      <c r="C48" s="19">
        <v>1418</v>
      </c>
      <c r="D48" s="19">
        <v>217</v>
      </c>
      <c r="E48" s="10">
        <v>26</v>
      </c>
      <c r="F48" s="35">
        <v>0</v>
      </c>
      <c r="G48" s="11">
        <v>5</v>
      </c>
      <c r="H48" s="35">
        <v>0</v>
      </c>
      <c r="I48" s="37">
        <v>26</v>
      </c>
      <c r="J48" s="13">
        <v>1</v>
      </c>
      <c r="K48" s="38">
        <v>6</v>
      </c>
      <c r="L48" s="13">
        <v>0</v>
      </c>
      <c r="M48" s="10">
        <v>26</v>
      </c>
      <c r="N48" s="16">
        <v>0</v>
      </c>
      <c r="O48" s="11">
        <v>7</v>
      </c>
      <c r="P48" s="14">
        <v>0</v>
      </c>
      <c r="Q48" s="10">
        <v>26</v>
      </c>
      <c r="R48" s="16">
        <v>1</v>
      </c>
      <c r="S48" s="11">
        <v>6</v>
      </c>
      <c r="T48" s="16">
        <v>0</v>
      </c>
      <c r="U48" s="10">
        <v>5</v>
      </c>
      <c r="V48" s="16">
        <v>0</v>
      </c>
      <c r="W48" s="7">
        <f t="shared" si="0"/>
        <v>1551</v>
      </c>
      <c r="X48" s="8">
        <f t="shared" si="1"/>
        <v>219</v>
      </c>
      <c r="Y48" s="8">
        <f t="shared" si="2"/>
        <v>15</v>
      </c>
    </row>
    <row r="49" spans="1:25" ht="12" customHeight="1">
      <c r="A49" s="7">
        <v>44</v>
      </c>
      <c r="B49" s="17" t="s">
        <v>36</v>
      </c>
      <c r="C49" s="19">
        <v>1419</v>
      </c>
      <c r="D49" s="19">
        <v>87</v>
      </c>
      <c r="E49" s="10">
        <v>26</v>
      </c>
      <c r="F49" s="35">
        <v>8</v>
      </c>
      <c r="G49" s="11">
        <v>5</v>
      </c>
      <c r="H49" s="35">
        <v>0</v>
      </c>
      <c r="I49" s="37">
        <v>26</v>
      </c>
      <c r="J49" s="13">
        <v>1</v>
      </c>
      <c r="K49" s="38">
        <v>6</v>
      </c>
      <c r="L49" s="13">
        <v>0</v>
      </c>
      <c r="M49" s="10">
        <v>26</v>
      </c>
      <c r="N49" s="16">
        <v>8</v>
      </c>
      <c r="O49" s="11">
        <v>7</v>
      </c>
      <c r="P49" s="14">
        <v>1</v>
      </c>
      <c r="Q49" s="10">
        <v>26</v>
      </c>
      <c r="R49" s="16">
        <v>0</v>
      </c>
      <c r="S49" s="11">
        <v>6</v>
      </c>
      <c r="T49" s="16">
        <v>0</v>
      </c>
      <c r="U49" s="10">
        <v>5</v>
      </c>
      <c r="V49" s="16">
        <v>0</v>
      </c>
      <c r="W49" s="7">
        <f t="shared" si="0"/>
        <v>1552</v>
      </c>
      <c r="X49" s="8">
        <f t="shared" si="1"/>
        <v>105</v>
      </c>
      <c r="Y49" s="8">
        <f t="shared" si="2"/>
        <v>7</v>
      </c>
    </row>
    <row r="50" spans="1:25" ht="12" customHeight="1">
      <c r="A50" s="7">
        <v>45</v>
      </c>
      <c r="B50" s="17" t="s">
        <v>37</v>
      </c>
      <c r="C50" s="19">
        <v>1328</v>
      </c>
      <c r="D50" s="19">
        <v>43</v>
      </c>
      <c r="E50" s="10">
        <v>26</v>
      </c>
      <c r="F50" s="35">
        <v>0</v>
      </c>
      <c r="G50" s="11">
        <v>5</v>
      </c>
      <c r="H50" s="35">
        <v>0</v>
      </c>
      <c r="I50" s="37">
        <v>26</v>
      </c>
      <c r="J50" s="13">
        <v>0</v>
      </c>
      <c r="K50" s="38">
        <v>6</v>
      </c>
      <c r="L50" s="13">
        <v>0</v>
      </c>
      <c r="M50" s="10">
        <v>26</v>
      </c>
      <c r="N50" s="44">
        <v>0</v>
      </c>
      <c r="O50" s="11">
        <v>7</v>
      </c>
      <c r="P50" s="14">
        <v>0</v>
      </c>
      <c r="Q50" s="10">
        <v>26</v>
      </c>
      <c r="R50" s="16">
        <v>0</v>
      </c>
      <c r="S50" s="11">
        <v>6</v>
      </c>
      <c r="T50" s="16">
        <v>0</v>
      </c>
      <c r="U50" s="10">
        <v>5</v>
      </c>
      <c r="V50" s="16">
        <v>0</v>
      </c>
      <c r="W50" s="7">
        <f t="shared" si="0"/>
        <v>1461</v>
      </c>
      <c r="X50" s="8">
        <f t="shared" si="1"/>
        <v>43</v>
      </c>
      <c r="Y50" s="8">
        <f t="shared" si="2"/>
        <v>3</v>
      </c>
    </row>
    <row r="51" spans="1:25" ht="12" customHeight="1">
      <c r="A51" s="7">
        <v>46</v>
      </c>
      <c r="B51" s="17" t="s">
        <v>38</v>
      </c>
      <c r="C51" s="19">
        <v>1328</v>
      </c>
      <c r="D51" s="19">
        <v>217</v>
      </c>
      <c r="E51" s="10">
        <v>26</v>
      </c>
      <c r="F51" s="35">
        <v>0</v>
      </c>
      <c r="G51" s="11">
        <v>5</v>
      </c>
      <c r="H51" s="35">
        <v>0</v>
      </c>
      <c r="I51" s="37">
        <v>26</v>
      </c>
      <c r="J51" s="13">
        <v>0</v>
      </c>
      <c r="K51" s="38">
        <v>6</v>
      </c>
      <c r="L51" s="13">
        <v>0</v>
      </c>
      <c r="M51" s="10">
        <v>26</v>
      </c>
      <c r="N51" s="44">
        <v>5</v>
      </c>
      <c r="O51" s="11">
        <v>7</v>
      </c>
      <c r="P51" s="14">
        <v>1</v>
      </c>
      <c r="Q51" s="10">
        <v>26</v>
      </c>
      <c r="R51" s="16">
        <v>0</v>
      </c>
      <c r="S51" s="11">
        <v>6</v>
      </c>
      <c r="T51" s="16">
        <v>0</v>
      </c>
      <c r="U51" s="10">
        <v>5</v>
      </c>
      <c r="V51" s="16">
        <v>0</v>
      </c>
      <c r="W51" s="7">
        <f t="shared" si="0"/>
        <v>1461</v>
      </c>
      <c r="X51" s="8">
        <f t="shared" si="1"/>
        <v>223</v>
      </c>
      <c r="Y51" s="8">
        <f t="shared" si="2"/>
        <v>16</v>
      </c>
    </row>
    <row r="52" spans="1:25" ht="12" customHeight="1">
      <c r="A52" s="7">
        <v>47</v>
      </c>
      <c r="B52" s="20" t="s">
        <v>39</v>
      </c>
      <c r="C52" s="19">
        <v>1328</v>
      </c>
      <c r="D52" s="19">
        <v>85</v>
      </c>
      <c r="E52" s="10">
        <v>26</v>
      </c>
      <c r="F52" s="35">
        <v>5</v>
      </c>
      <c r="G52" s="11">
        <v>5</v>
      </c>
      <c r="H52" s="35">
        <v>0</v>
      </c>
      <c r="I52" s="37">
        <v>26</v>
      </c>
      <c r="J52" s="13">
        <v>3</v>
      </c>
      <c r="K52" s="38">
        <v>6</v>
      </c>
      <c r="L52" s="13">
        <v>0</v>
      </c>
      <c r="M52" s="10">
        <v>26</v>
      </c>
      <c r="N52" s="16">
        <v>0</v>
      </c>
      <c r="O52" s="11">
        <v>7</v>
      </c>
      <c r="P52" s="14">
        <v>1</v>
      </c>
      <c r="Q52" s="10">
        <v>26</v>
      </c>
      <c r="R52" s="16">
        <v>3</v>
      </c>
      <c r="S52" s="11">
        <v>6</v>
      </c>
      <c r="T52" s="16">
        <v>0</v>
      </c>
      <c r="U52" s="10">
        <v>5</v>
      </c>
      <c r="V52" s="16">
        <v>0</v>
      </c>
      <c r="W52" s="7">
        <f t="shared" si="0"/>
        <v>1461</v>
      </c>
      <c r="X52" s="8">
        <f t="shared" si="1"/>
        <v>97</v>
      </c>
      <c r="Y52" s="8">
        <f t="shared" si="2"/>
        <v>7</v>
      </c>
    </row>
    <row r="53" spans="1:25">
      <c r="A53" s="30"/>
      <c r="B53" s="31"/>
      <c r="C53" s="31"/>
      <c r="D53" s="31"/>
      <c r="E53" s="40"/>
      <c r="F53" s="41"/>
      <c r="G53" s="40"/>
      <c r="H53" s="31"/>
      <c r="I53" s="31"/>
      <c r="J53" s="31"/>
      <c r="K53" s="31"/>
      <c r="L53" s="31"/>
      <c r="M53" s="30"/>
      <c r="N53" s="30"/>
      <c r="O53" s="30"/>
      <c r="P53" s="42"/>
      <c r="Q53" s="30"/>
      <c r="R53" s="30"/>
      <c r="S53" s="30"/>
      <c r="T53" s="30"/>
      <c r="U53" s="30"/>
      <c r="V53" s="30"/>
      <c r="W53" s="31"/>
      <c r="X53" s="31"/>
      <c r="Y53" s="31"/>
    </row>
    <row r="54" spans="1:25">
      <c r="A54" s="32"/>
      <c r="B54" s="33"/>
      <c r="C54" s="31"/>
      <c r="D54" s="31"/>
      <c r="E54" s="40"/>
      <c r="F54" s="41"/>
      <c r="G54" s="40"/>
      <c r="H54" s="31"/>
      <c r="I54" s="31"/>
      <c r="J54" s="31"/>
      <c r="K54" s="31"/>
      <c r="L54" s="31"/>
      <c r="M54" s="30"/>
      <c r="N54" s="30"/>
      <c r="O54" s="30"/>
      <c r="P54" s="42"/>
      <c r="Q54" s="30"/>
      <c r="R54" s="30"/>
      <c r="S54" s="30"/>
      <c r="T54" s="30"/>
      <c r="U54" s="30"/>
      <c r="V54" s="64" t="s">
        <v>203</v>
      </c>
      <c r="W54" s="64"/>
      <c r="X54" s="64"/>
      <c r="Y54" s="21">
        <f>COUNTIF(Y6:Y52,"&gt;74")</f>
        <v>0</v>
      </c>
    </row>
    <row r="55" spans="1:25">
      <c r="A55" s="32"/>
      <c r="B55" s="33"/>
      <c r="C55" s="31"/>
      <c r="D55" s="31"/>
      <c r="E55" s="40"/>
      <c r="F55" s="41"/>
      <c r="G55" s="40"/>
      <c r="H55" s="31"/>
      <c r="I55" s="31"/>
      <c r="J55" s="31"/>
      <c r="K55" s="31"/>
      <c r="L55" s="31"/>
      <c r="M55" s="30"/>
      <c r="N55" s="30"/>
      <c r="O55" s="30"/>
      <c r="P55" s="42"/>
      <c r="Q55" s="30"/>
      <c r="R55" s="30"/>
      <c r="S55" s="30"/>
      <c r="T55" s="30"/>
      <c r="U55" s="30"/>
      <c r="V55" s="64" t="s">
        <v>212</v>
      </c>
      <c r="W55" s="64"/>
      <c r="X55" s="64"/>
      <c r="Y55" s="21">
        <f>COUNTIFS(Y6:Y52,"&gt;70",Y6:Y52,"&lt;75")</f>
        <v>0</v>
      </c>
    </row>
    <row r="56" spans="1:25">
      <c r="A56" s="32"/>
      <c r="B56" s="33"/>
      <c r="C56" s="31"/>
      <c r="D56" s="31"/>
      <c r="E56" s="40"/>
      <c r="F56" s="41"/>
      <c r="G56" s="40"/>
      <c r="H56" s="31"/>
      <c r="I56" s="31"/>
      <c r="J56" s="31"/>
      <c r="K56" s="31"/>
      <c r="L56" s="31"/>
      <c r="M56" s="30"/>
      <c r="N56" s="30"/>
      <c r="O56" s="30"/>
      <c r="P56" s="42"/>
      <c r="Q56" s="30"/>
      <c r="R56" s="30"/>
      <c r="S56" s="30"/>
      <c r="T56" s="30"/>
      <c r="U56" s="30"/>
      <c r="V56" s="64" t="s">
        <v>213</v>
      </c>
      <c r="W56" s="64"/>
      <c r="X56" s="64"/>
      <c r="Y56" s="21">
        <f>COUNTIFS(Y6:Y52,"&gt;60",Y6:Y52,"&lt;71")</f>
        <v>2</v>
      </c>
    </row>
    <row r="57" spans="1:2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0"/>
      <c r="N57" s="30"/>
      <c r="O57" s="30"/>
      <c r="P57" s="42"/>
      <c r="Q57" s="30"/>
      <c r="R57" s="30"/>
      <c r="S57" s="30"/>
      <c r="T57" s="30"/>
      <c r="U57" s="30"/>
      <c r="V57" s="32"/>
      <c r="W57" s="32"/>
      <c r="X57" s="32" t="s">
        <v>214</v>
      </c>
      <c r="Y57" s="21">
        <f>COUNTIFS(Y6:Y52,"&gt;50",Y6:Y52,"&lt;61")</f>
        <v>3</v>
      </c>
    </row>
    <row r="58" spans="1:2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0"/>
      <c r="N58" s="30"/>
      <c r="O58" s="30"/>
      <c r="P58" s="42"/>
      <c r="Q58" s="30"/>
      <c r="R58" s="30"/>
      <c r="S58" s="30"/>
      <c r="T58" s="30"/>
      <c r="U58" s="30"/>
      <c r="V58" s="32"/>
      <c r="W58" s="32"/>
      <c r="X58" s="32" t="s">
        <v>215</v>
      </c>
      <c r="Y58" s="21">
        <f>COUNTIFS(Y6:Y52,"&gt;40",Y6:Y52,"&lt;51")</f>
        <v>3</v>
      </c>
    </row>
    <row r="59" spans="1: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0"/>
      <c r="N59" s="30"/>
      <c r="O59" s="30"/>
      <c r="P59" s="42"/>
      <c r="Q59" s="30"/>
      <c r="R59" s="30"/>
      <c r="S59" s="30"/>
      <c r="T59" s="30"/>
      <c r="U59" s="30"/>
      <c r="V59" s="32"/>
      <c r="W59" s="32"/>
      <c r="X59" s="32" t="s">
        <v>216</v>
      </c>
      <c r="Y59" s="21">
        <f>COUNTIFS(Y6:Y52,"&gt;30",Y6:Y52,"&lt;41")</f>
        <v>2</v>
      </c>
    </row>
    <row r="60" spans="1: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0"/>
      <c r="N60" s="30"/>
      <c r="O60" s="30"/>
      <c r="P60" s="42"/>
      <c r="Q60" s="30"/>
      <c r="R60" s="30"/>
      <c r="S60" s="30"/>
      <c r="T60" s="30"/>
      <c r="U60" s="30"/>
      <c r="V60" s="32"/>
      <c r="W60" s="32"/>
      <c r="X60" s="32" t="s">
        <v>217</v>
      </c>
      <c r="Y60" s="21">
        <f>COUNTIFS(Y6:Y52,"&gt;20",Y6:Y52,"&lt;31")</f>
        <v>8</v>
      </c>
    </row>
    <row r="61" spans="1:25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0"/>
      <c r="N61" s="30"/>
      <c r="O61" s="30"/>
      <c r="P61" s="42"/>
      <c r="Q61" s="30"/>
      <c r="R61" s="30"/>
      <c r="S61" s="30"/>
      <c r="T61" s="30"/>
      <c r="U61" s="30"/>
      <c r="V61" s="32"/>
      <c r="W61" s="32"/>
      <c r="X61" s="32" t="s">
        <v>210</v>
      </c>
      <c r="Y61" s="21">
        <f>COUNTIFS(Y6:Y52,"&gt;10",Y6:Y52,"&lt;21")</f>
        <v>12</v>
      </c>
    </row>
    <row r="62" spans="1:2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0"/>
      <c r="N62" s="30"/>
      <c r="O62" s="30"/>
      <c r="P62" s="42"/>
      <c r="Q62" s="30"/>
      <c r="R62" s="30"/>
      <c r="S62" s="30"/>
      <c r="T62" s="30"/>
      <c r="U62" s="30"/>
      <c r="V62" s="32"/>
      <c r="W62" s="32"/>
      <c r="X62" s="32" t="s">
        <v>211</v>
      </c>
      <c r="Y62" s="21">
        <f>COUNTIFS(Y6:Y52,"&gt;0",Y6:Y52,"&lt;11")</f>
        <v>17</v>
      </c>
    </row>
    <row r="63" spans="1:2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0"/>
      <c r="N63" s="30"/>
      <c r="O63" s="30"/>
      <c r="P63" s="42"/>
      <c r="Q63" s="30"/>
      <c r="R63" s="30"/>
      <c r="S63" s="30"/>
      <c r="T63" s="30"/>
      <c r="U63" s="30"/>
      <c r="V63" s="32"/>
      <c r="W63" s="32"/>
      <c r="X63" s="32">
        <v>0</v>
      </c>
      <c r="Y63" s="21">
        <f>COUNTIF(Y6:Y52,"&lt;1")</f>
        <v>0</v>
      </c>
    </row>
  </sheetData>
  <sortState ref="B7:B53">
    <sortCondition ref="B7"/>
  </sortState>
  <mergeCells count="18">
    <mergeCell ref="A1:V1"/>
    <mergeCell ref="A2:V2"/>
    <mergeCell ref="A3:V3"/>
    <mergeCell ref="B4:B5"/>
    <mergeCell ref="A4:A5"/>
    <mergeCell ref="E4:H4"/>
    <mergeCell ref="I4:L4"/>
    <mergeCell ref="M4:P4"/>
    <mergeCell ref="Q4:T4"/>
    <mergeCell ref="U4:V4"/>
    <mergeCell ref="C4:C5"/>
    <mergeCell ref="D4:D5"/>
    <mergeCell ref="Y4:Y5"/>
    <mergeCell ref="X4:X5"/>
    <mergeCell ref="W4:W5"/>
    <mergeCell ref="V55:X55"/>
    <mergeCell ref="V56:X56"/>
    <mergeCell ref="V54:X54"/>
  </mergeCells>
  <pageMargins left="0.46" right="0.17" top="0.23" bottom="0.23" header="0.22" footer="0.1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 Year</vt:lpstr>
      <vt:lpstr>3rd Year</vt:lpstr>
      <vt:lpstr>4th Year New</vt:lpstr>
      <vt:lpstr>4th Year Old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PIAMSR-ADMIN</dc:creator>
  <cp:lastModifiedBy>PIAMSR_ADMIN</cp:lastModifiedBy>
  <cp:lastPrinted>2021-10-06T10:27:05Z</cp:lastPrinted>
  <dcterms:created xsi:type="dcterms:W3CDTF">2019-09-12T08:36:06Z</dcterms:created>
  <dcterms:modified xsi:type="dcterms:W3CDTF">2022-01-10T05:27:43Z</dcterms:modified>
</cp:coreProperties>
</file>