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xr:revisionPtr revIDLastSave="0" documentId="13_ncr:1000001_{68F74626-1490-5B45-8AAB-4D49CE992B22}" xr6:coauthVersionLast="47" xr6:coauthVersionMax="47" xr10:uidLastSave="{00000000-0000-0000-0000-000000000000}"/>
  <bookViews>
    <workbookView xWindow="240" yWindow="60" windowWidth="18990" windowHeight="7950" activeTab="3" xr2:uid="{00000000-000D-0000-FFFF-FFFF00000000}"/>
  </bookViews>
  <sheets>
    <sheet name="1st Year" sheetId="10" r:id="rId1"/>
    <sheet name="2nd year" sheetId="8" r:id="rId2"/>
    <sheet name="3rd Year" sheetId="9" r:id="rId3"/>
    <sheet name="4th year" sheetId="1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7" i="8" l="1"/>
  <c r="T8" i="8"/>
  <c r="T9" i="8"/>
  <c r="T10" i="8"/>
  <c r="T11" i="8"/>
  <c r="T12" i="8"/>
  <c r="T13" i="8"/>
  <c r="T14" i="8"/>
  <c r="T15" i="8"/>
  <c r="T16" i="8"/>
  <c r="T17" i="8"/>
  <c r="T18" i="8"/>
  <c r="T19" i="8"/>
  <c r="T20" i="8"/>
  <c r="T21" i="8"/>
  <c r="T22" i="8"/>
  <c r="T23" i="8"/>
  <c r="T24" i="8"/>
  <c r="T25" i="8"/>
  <c r="T26" i="8"/>
  <c r="T27" i="8"/>
  <c r="T28" i="8"/>
  <c r="T29" i="8"/>
  <c r="T30" i="8"/>
  <c r="T31" i="8"/>
  <c r="T32" i="8"/>
  <c r="T33" i="8"/>
  <c r="T34" i="8"/>
  <c r="T35" i="8"/>
  <c r="T36" i="8"/>
  <c r="T37" i="8"/>
  <c r="T38" i="8"/>
  <c r="T39" i="8"/>
  <c r="T40" i="8"/>
  <c r="T41" i="8"/>
  <c r="T42" i="8"/>
  <c r="T43" i="8"/>
  <c r="T44" i="8"/>
  <c r="T45" i="8"/>
  <c r="T46" i="8"/>
  <c r="T47" i="8"/>
  <c r="T48" i="8"/>
  <c r="T49" i="8"/>
  <c r="T50" i="8"/>
  <c r="T51" i="8"/>
  <c r="T52" i="8"/>
  <c r="T53" i="8"/>
  <c r="T54" i="8"/>
  <c r="T55" i="8"/>
  <c r="T56" i="8"/>
  <c r="T57" i="8"/>
  <c r="T58" i="8"/>
  <c r="T59" i="8"/>
  <c r="T60" i="8"/>
  <c r="T61" i="8"/>
  <c r="T62" i="8"/>
  <c r="T63" i="8"/>
  <c r="T64" i="8"/>
  <c r="T6" i="8"/>
  <c r="W6" i="1"/>
  <c r="S6" i="8"/>
  <c r="Y7" i="10"/>
  <c r="Z7" i="10"/>
  <c r="Y8" i="10"/>
  <c r="Z8" i="10"/>
  <c r="Y9" i="10"/>
  <c r="Z9" i="10"/>
  <c r="Y10" i="10"/>
  <c r="Z10" i="10"/>
  <c r="Y11" i="10"/>
  <c r="Z11" i="10"/>
  <c r="Y12" i="10"/>
  <c r="Z12" i="10"/>
  <c r="Y13" i="10"/>
  <c r="Z13" i="10"/>
  <c r="Y14" i="10"/>
  <c r="Z14" i="10"/>
  <c r="Y15" i="10"/>
  <c r="Z15" i="10"/>
  <c r="Y16" i="10"/>
  <c r="Z16" i="10"/>
  <c r="Y17" i="10"/>
  <c r="Z17" i="10"/>
  <c r="Y18" i="10"/>
  <c r="Z18" i="10"/>
  <c r="Y19" i="10"/>
  <c r="Z19" i="10"/>
  <c r="Y20" i="10"/>
  <c r="Z20" i="10"/>
  <c r="Y21" i="10"/>
  <c r="Z21" i="10"/>
  <c r="Y22" i="10"/>
  <c r="Z22" i="10"/>
  <c r="Y23" i="10"/>
  <c r="Z23" i="10"/>
  <c r="Y24" i="10"/>
  <c r="Z24" i="10"/>
  <c r="Y25" i="10"/>
  <c r="Z25" i="10"/>
  <c r="Y26" i="10"/>
  <c r="Z26" i="10"/>
  <c r="Y27" i="10"/>
  <c r="Z27" i="10"/>
  <c r="Y28" i="10"/>
  <c r="Z28" i="10"/>
  <c r="Y29" i="10"/>
  <c r="Z29" i="10"/>
  <c r="Y30" i="10"/>
  <c r="Z30" i="10"/>
  <c r="Y31" i="10"/>
  <c r="Z31" i="10"/>
  <c r="Y32" i="10"/>
  <c r="Z32" i="10"/>
  <c r="Y33" i="10"/>
  <c r="Z33" i="10"/>
  <c r="Y34" i="10"/>
  <c r="Z34" i="10"/>
  <c r="Y35" i="10"/>
  <c r="Z35" i="10"/>
  <c r="Z6" i="10"/>
  <c r="Y6" i="10"/>
  <c r="X52" i="1"/>
  <c r="W52" i="1"/>
  <c r="X51" i="1"/>
  <c r="W51" i="1"/>
  <c r="X50" i="1"/>
  <c r="W50" i="1"/>
  <c r="X49" i="1"/>
  <c r="W49" i="1"/>
  <c r="X48" i="1"/>
  <c r="W48" i="1"/>
  <c r="X47" i="1"/>
  <c r="W47" i="1"/>
  <c r="X46" i="1"/>
  <c r="W46" i="1"/>
  <c r="X45" i="1"/>
  <c r="W45" i="1"/>
  <c r="X44" i="1"/>
  <c r="W44" i="1"/>
  <c r="X43" i="1"/>
  <c r="W43" i="1"/>
  <c r="X42" i="1"/>
  <c r="W42" i="1"/>
  <c r="X41" i="1"/>
  <c r="W41" i="1"/>
  <c r="X40" i="1"/>
  <c r="W40" i="1"/>
  <c r="X39" i="1"/>
  <c r="W39" i="1"/>
  <c r="X38" i="1"/>
  <c r="W38" i="1"/>
  <c r="X37" i="1"/>
  <c r="W37" i="1"/>
  <c r="X36" i="1"/>
  <c r="W36" i="1"/>
  <c r="X35" i="1"/>
  <c r="W35" i="1"/>
  <c r="X34" i="1"/>
  <c r="W34" i="1"/>
  <c r="X33" i="1"/>
  <c r="W33" i="1"/>
  <c r="X32" i="1"/>
  <c r="W32" i="1"/>
  <c r="X31" i="1"/>
  <c r="W31" i="1"/>
  <c r="X30" i="1"/>
  <c r="W30" i="1"/>
  <c r="X29" i="1"/>
  <c r="W29" i="1"/>
  <c r="X28" i="1"/>
  <c r="W28" i="1"/>
  <c r="X27" i="1"/>
  <c r="W27" i="1"/>
  <c r="X26" i="1"/>
  <c r="W26" i="1"/>
  <c r="X25" i="1"/>
  <c r="W25" i="1"/>
  <c r="X24" i="1"/>
  <c r="W24" i="1"/>
  <c r="X23" i="1"/>
  <c r="W23" i="1"/>
  <c r="X22" i="1"/>
  <c r="W22" i="1"/>
  <c r="X21" i="1"/>
  <c r="W21" i="1"/>
  <c r="X20" i="1"/>
  <c r="W20" i="1"/>
  <c r="X19" i="1"/>
  <c r="W19" i="1"/>
  <c r="X18" i="1"/>
  <c r="W18" i="1"/>
  <c r="X17" i="1"/>
  <c r="W17" i="1"/>
  <c r="X16" i="1"/>
  <c r="W16" i="1"/>
  <c r="X15" i="1"/>
  <c r="W15" i="1"/>
  <c r="X14" i="1"/>
  <c r="W14" i="1"/>
  <c r="X13" i="1"/>
  <c r="W13" i="1"/>
  <c r="X12" i="1"/>
  <c r="W12" i="1"/>
  <c r="X11" i="1"/>
  <c r="W11" i="1"/>
  <c r="X10" i="1"/>
  <c r="W10" i="1"/>
  <c r="X9" i="1"/>
  <c r="W9" i="1"/>
  <c r="X8" i="1"/>
  <c r="W8" i="1"/>
  <c r="X7" i="1"/>
  <c r="W7" i="1"/>
  <c r="X6" i="1"/>
  <c r="X47" i="9"/>
  <c r="W47" i="9"/>
  <c r="X46" i="9"/>
  <c r="W46" i="9"/>
  <c r="Y46" i="9"/>
  <c r="X45" i="9"/>
  <c r="W45" i="9"/>
  <c r="X44" i="9"/>
  <c r="W44" i="9"/>
  <c r="Y44" i="9"/>
  <c r="X43" i="9"/>
  <c r="W43" i="9"/>
  <c r="X42" i="9"/>
  <c r="W42" i="9"/>
  <c r="Y42" i="9"/>
  <c r="X41" i="9"/>
  <c r="W41" i="9"/>
  <c r="X40" i="9"/>
  <c r="W40" i="9"/>
  <c r="Y40" i="9"/>
  <c r="X39" i="9"/>
  <c r="W39" i="9"/>
  <c r="X38" i="9"/>
  <c r="W38" i="9"/>
  <c r="Y38" i="9"/>
  <c r="X37" i="9"/>
  <c r="W37" i="9"/>
  <c r="X36" i="9"/>
  <c r="W36" i="9"/>
  <c r="Y36" i="9"/>
  <c r="X35" i="9"/>
  <c r="W35" i="9"/>
  <c r="X34" i="9"/>
  <c r="W34" i="9"/>
  <c r="Y34" i="9"/>
  <c r="X33" i="9"/>
  <c r="W33" i="9"/>
  <c r="X32" i="9"/>
  <c r="W32" i="9"/>
  <c r="Y32" i="9"/>
  <c r="X31" i="9"/>
  <c r="W31" i="9"/>
  <c r="X30" i="9"/>
  <c r="W30" i="9"/>
  <c r="Y30" i="9"/>
  <c r="X29" i="9"/>
  <c r="W29" i="9"/>
  <c r="X28" i="9"/>
  <c r="W28" i="9"/>
  <c r="Y28" i="9"/>
  <c r="X27" i="9"/>
  <c r="W27" i="9"/>
  <c r="X26" i="9"/>
  <c r="W26" i="9"/>
  <c r="Y26" i="9"/>
  <c r="X25" i="9"/>
  <c r="W25" i="9"/>
  <c r="X24" i="9"/>
  <c r="W24" i="9"/>
  <c r="Y24" i="9"/>
  <c r="X23" i="9"/>
  <c r="W23" i="9"/>
  <c r="X22" i="9"/>
  <c r="W22" i="9"/>
  <c r="Y22" i="9"/>
  <c r="X21" i="9"/>
  <c r="W21" i="9"/>
  <c r="X20" i="9"/>
  <c r="W20" i="9"/>
  <c r="Y20" i="9"/>
  <c r="X19" i="9"/>
  <c r="W19" i="9"/>
  <c r="X18" i="9"/>
  <c r="W18" i="9"/>
  <c r="Y18" i="9"/>
  <c r="X17" i="9"/>
  <c r="W17" i="9"/>
  <c r="X16" i="9"/>
  <c r="W16" i="9"/>
  <c r="Y16" i="9"/>
  <c r="X15" i="9"/>
  <c r="W15" i="9"/>
  <c r="X14" i="9"/>
  <c r="W14" i="9"/>
  <c r="Y14" i="9"/>
  <c r="X13" i="9"/>
  <c r="W13" i="9"/>
  <c r="X12" i="9"/>
  <c r="W12" i="9"/>
  <c r="Y12" i="9"/>
  <c r="X11" i="9"/>
  <c r="W11" i="9"/>
  <c r="X10" i="9"/>
  <c r="W10" i="9"/>
  <c r="Y10" i="9"/>
  <c r="X9" i="9"/>
  <c r="W9" i="9"/>
  <c r="X8" i="9"/>
  <c r="W8" i="9"/>
  <c r="Y8" i="9"/>
  <c r="X7" i="9"/>
  <c r="W7" i="9"/>
  <c r="X6" i="9"/>
  <c r="S64" i="8"/>
  <c r="S63" i="8"/>
  <c r="S62" i="8"/>
  <c r="S61" i="8"/>
  <c r="S60" i="8"/>
  <c r="S59" i="8"/>
  <c r="S58" i="8"/>
  <c r="S57" i="8"/>
  <c r="S56" i="8"/>
  <c r="S55" i="8"/>
  <c r="S54" i="8"/>
  <c r="S53" i="8"/>
  <c r="S52" i="8"/>
  <c r="S51" i="8"/>
  <c r="S50" i="8"/>
  <c r="S49" i="8"/>
  <c r="S48" i="8"/>
  <c r="S47" i="8"/>
  <c r="S46" i="8"/>
  <c r="S45" i="8"/>
  <c r="S44" i="8"/>
  <c r="S43" i="8"/>
  <c r="S42" i="8"/>
  <c r="S41" i="8"/>
  <c r="S40" i="8"/>
  <c r="S39" i="8"/>
  <c r="S38" i="8"/>
  <c r="S37" i="8"/>
  <c r="S36" i="8"/>
  <c r="S35" i="8"/>
  <c r="S34" i="8"/>
  <c r="S33" i="8"/>
  <c r="S32" i="8"/>
  <c r="S31" i="8"/>
  <c r="S30" i="8"/>
  <c r="S29" i="8"/>
  <c r="S28" i="8"/>
  <c r="S27" i="8"/>
  <c r="S26" i="8"/>
  <c r="S25" i="8"/>
  <c r="S24" i="8"/>
  <c r="S23" i="8"/>
  <c r="S22" i="8"/>
  <c r="S21" i="8"/>
  <c r="S20" i="8"/>
  <c r="S19" i="8"/>
  <c r="S18" i="8"/>
  <c r="S17" i="8"/>
  <c r="S16" i="8"/>
  <c r="S15" i="8"/>
  <c r="S14" i="8"/>
  <c r="S13" i="8"/>
  <c r="S12" i="8"/>
  <c r="S11" i="8"/>
  <c r="S10" i="8"/>
  <c r="S9" i="8"/>
  <c r="S8" i="8"/>
  <c r="S7" i="8"/>
  <c r="Y6" i="9"/>
  <c r="Y47" i="9"/>
  <c r="U6" i="8"/>
  <c r="U7" i="8"/>
  <c r="U8" i="8"/>
  <c r="U9" i="8"/>
  <c r="U10" i="8"/>
  <c r="U11" i="8"/>
  <c r="U12" i="8"/>
  <c r="U13" i="8"/>
  <c r="U14" i="8"/>
  <c r="U15" i="8"/>
  <c r="U16" i="8"/>
  <c r="U17" i="8"/>
  <c r="U18" i="8"/>
  <c r="U19" i="8"/>
  <c r="U20" i="8"/>
  <c r="U21" i="8"/>
  <c r="U22" i="8"/>
  <c r="U23" i="8"/>
  <c r="U24" i="8"/>
  <c r="U25" i="8"/>
  <c r="U26" i="8"/>
  <c r="U27" i="8"/>
  <c r="U28" i="8"/>
  <c r="U29" i="8"/>
  <c r="U30" i="8"/>
  <c r="U31" i="8"/>
  <c r="U32" i="8"/>
  <c r="U33" i="8"/>
  <c r="U34" i="8"/>
  <c r="U35" i="8"/>
  <c r="U36" i="8"/>
  <c r="U37" i="8"/>
  <c r="U38" i="8"/>
  <c r="U39" i="8"/>
  <c r="U40" i="8"/>
  <c r="U41" i="8"/>
  <c r="U42" i="8"/>
  <c r="U43" i="8"/>
  <c r="U44" i="8"/>
  <c r="U45" i="8"/>
  <c r="U46" i="8"/>
  <c r="U47" i="8"/>
  <c r="U48" i="8"/>
  <c r="U49" i="8"/>
  <c r="U50" i="8"/>
  <c r="U51" i="8"/>
  <c r="U52" i="8"/>
  <c r="U53" i="8"/>
  <c r="U54" i="8"/>
  <c r="U55" i="8"/>
  <c r="U56" i="8"/>
  <c r="U57" i="8"/>
  <c r="U58" i="8"/>
  <c r="U59" i="8"/>
  <c r="U60" i="8"/>
  <c r="U61" i="8"/>
  <c r="U62" i="8"/>
  <c r="U63" i="8"/>
  <c r="U64" i="8"/>
  <c r="U75" i="8"/>
  <c r="Y8" i="1"/>
  <c r="Y10" i="1"/>
  <c r="Y12" i="1"/>
  <c r="Y14" i="1"/>
  <c r="Y16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6" i="1"/>
  <c r="Y7" i="1"/>
  <c r="Y9" i="1"/>
  <c r="Y11" i="1"/>
  <c r="Y13" i="1"/>
  <c r="Y15" i="1"/>
  <c r="Y1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9" i="1"/>
  <c r="AA8" i="10"/>
  <c r="AA10" i="10"/>
  <c r="AA12" i="10"/>
  <c r="AA14" i="10"/>
  <c r="AA16" i="10"/>
  <c r="AA18" i="10"/>
  <c r="AA20" i="10"/>
  <c r="AA22" i="10"/>
  <c r="AA24" i="10"/>
  <c r="AA26" i="10"/>
  <c r="AA28" i="10"/>
  <c r="AA30" i="10"/>
  <c r="AA32" i="10"/>
  <c r="AA34" i="10"/>
  <c r="AA6" i="10"/>
  <c r="Y7" i="9"/>
  <c r="Y9" i="9"/>
  <c r="Y11" i="9"/>
  <c r="Y13" i="9"/>
  <c r="Y15" i="9"/>
  <c r="Y17" i="9"/>
  <c r="Y19" i="9"/>
  <c r="Y21" i="9"/>
  <c r="Y23" i="9"/>
  <c r="Y25" i="9"/>
  <c r="Y27" i="9"/>
  <c r="Y29" i="9"/>
  <c r="Y31" i="9"/>
  <c r="Y33" i="9"/>
  <c r="Y35" i="9"/>
  <c r="Y37" i="9"/>
  <c r="Y39" i="9"/>
  <c r="Y41" i="9"/>
  <c r="Y43" i="9"/>
  <c r="Y45" i="9"/>
  <c r="AA7" i="10"/>
  <c r="AA9" i="10"/>
  <c r="AA11" i="10"/>
  <c r="AA13" i="10"/>
  <c r="AA15" i="10"/>
  <c r="AA17" i="10"/>
  <c r="AA19" i="10"/>
  <c r="AA21" i="10"/>
  <c r="AA23" i="10"/>
  <c r="AA25" i="10"/>
  <c r="AA27" i="10"/>
  <c r="AA29" i="10"/>
  <c r="AA31" i="10"/>
  <c r="AA33" i="10"/>
  <c r="AA35" i="10"/>
  <c r="U74" i="8"/>
  <c r="U72" i="8"/>
  <c r="U70" i="8"/>
  <c r="U68" i="8"/>
  <c r="U66" i="8"/>
  <c r="U67" i="8"/>
  <c r="U69" i="8"/>
  <c r="U71" i="8"/>
  <c r="U73" i="8"/>
  <c r="Y63" i="1"/>
  <c r="Y61" i="1"/>
  <c r="Y60" i="1"/>
  <c r="Y54" i="1"/>
  <c r="Y62" i="1"/>
  <c r="Y57" i="1"/>
  <c r="Y55" i="1"/>
  <c r="Y58" i="1"/>
  <c r="Y56" i="1"/>
  <c r="AA48" i="10"/>
  <c r="AA41" i="10"/>
  <c r="AA43" i="10"/>
  <c r="AA45" i="10"/>
  <c r="AA47" i="10"/>
  <c r="AA40" i="10"/>
  <c r="AA39" i="10"/>
  <c r="AA42" i="10"/>
  <c r="AA44" i="10"/>
  <c r="AA46" i="10"/>
  <c r="AA37" i="10"/>
  <c r="Y55" i="9"/>
  <c r="Y52" i="9"/>
  <c r="Y56" i="9"/>
  <c r="Y49" i="9"/>
  <c r="Y53" i="9"/>
  <c r="Y57" i="9"/>
  <c r="Y50" i="9"/>
  <c r="Y54" i="9"/>
  <c r="Y58" i="9"/>
  <c r="Y51" i="9"/>
</calcChain>
</file>

<file path=xl/sharedStrings.xml><?xml version="1.0" encoding="utf-8"?>
<sst xmlns="http://schemas.openxmlformats.org/spreadsheetml/2006/main" count="368" uniqueCount="228">
  <si>
    <t>Name</t>
  </si>
  <si>
    <t>Aaisha Zahir</t>
  </si>
  <si>
    <t>Aditi Singh</t>
  </si>
  <si>
    <t>Aditya Singh</t>
  </si>
  <si>
    <t>Aftab ahmad Khan</t>
  </si>
  <si>
    <t xml:space="preserve">Ajay Kumar </t>
  </si>
  <si>
    <t>Akanksha Prajapati</t>
  </si>
  <si>
    <t>Alok Kumar</t>
  </si>
  <si>
    <t>Ankit Yadav</t>
  </si>
  <si>
    <t>AnshuYadav</t>
  </si>
  <si>
    <t xml:space="preserve">Antra </t>
  </si>
  <si>
    <t>Anujkumar Baisoya</t>
  </si>
  <si>
    <t>Anupam Singh</t>
  </si>
  <si>
    <t xml:space="preserve">Arti Pal </t>
  </si>
  <si>
    <t>Ashad</t>
  </si>
  <si>
    <t>Bipin Singh</t>
  </si>
  <si>
    <t>Farhan Ahmad Khan</t>
  </si>
  <si>
    <t>Gaurav Roy</t>
  </si>
  <si>
    <t xml:space="preserve">Gourav Gupta </t>
  </si>
  <si>
    <t xml:space="preserve">Himanshu Gupta </t>
  </si>
  <si>
    <t>Kalpana Bhati</t>
  </si>
  <si>
    <t>Kriti Choudhary</t>
  </si>
  <si>
    <t xml:space="preserve">Kuldeep Sharma </t>
  </si>
  <si>
    <t>Mahafooj Alam</t>
  </si>
  <si>
    <t>Mansi Vasistha</t>
  </si>
  <si>
    <t>Mohd Ateek</t>
  </si>
  <si>
    <t>Mohd Junaid</t>
  </si>
  <si>
    <t>Nikhil</t>
  </si>
  <si>
    <t>Pradeep Kumar</t>
  </si>
  <si>
    <t>Radha Yadav</t>
  </si>
  <si>
    <t>Raghvendra Singh</t>
  </si>
  <si>
    <t xml:space="preserve">Rashid Khan </t>
  </si>
  <si>
    <t>Rashid Raza</t>
  </si>
  <si>
    <t>Renu</t>
  </si>
  <si>
    <t xml:space="preserve">Shameem Ahmad </t>
  </si>
  <si>
    <t>Utkarsh Garg</t>
  </si>
  <si>
    <t>Uttam Pandey</t>
  </si>
  <si>
    <t xml:space="preserve">Vaibhav Sharma </t>
  </si>
  <si>
    <t xml:space="preserve">Yogendra Sgh </t>
  </si>
  <si>
    <t xml:space="preserve">Zuber Khan </t>
  </si>
  <si>
    <t>Rasa Shastra</t>
  </si>
  <si>
    <t>Dravya Guna</t>
  </si>
  <si>
    <t>Rog Nidana</t>
  </si>
  <si>
    <t>Charak (Purvardh)</t>
  </si>
  <si>
    <t>Himanshu</t>
  </si>
  <si>
    <t>Aditya Narayan</t>
  </si>
  <si>
    <t>Alka Raghuwanshi</t>
  </si>
  <si>
    <t>Anupam Sharma</t>
  </si>
  <si>
    <t>Anushri Jana</t>
  </si>
  <si>
    <t>Ariba</t>
  </si>
  <si>
    <t>Aryaman</t>
  </si>
  <si>
    <t>Ashok Kumar</t>
  </si>
  <si>
    <t>Ashutosh</t>
  </si>
  <si>
    <t>Bhuwaneshwari</t>
  </si>
  <si>
    <t>Damini</t>
  </si>
  <si>
    <t>Deepak Kumar</t>
  </si>
  <si>
    <t>Devam Yadav</t>
  </si>
  <si>
    <t>Dhaban</t>
  </si>
  <si>
    <t>Deeksha</t>
  </si>
  <si>
    <t>Farooque khan</t>
  </si>
  <si>
    <t>Garima</t>
  </si>
  <si>
    <t>Hari kumar</t>
  </si>
  <si>
    <t>Hitesh bhati</t>
  </si>
  <si>
    <t>Hitesh kumar</t>
  </si>
  <si>
    <t>Iqbal Khan</t>
  </si>
  <si>
    <t>Ishita Ken</t>
  </si>
  <si>
    <t>Jainab Praveen</t>
  </si>
  <si>
    <t>Kanhaiya</t>
  </si>
  <si>
    <t>Kapil khari</t>
  </si>
  <si>
    <t>Mamta</t>
  </si>
  <si>
    <t>Manish Bhati</t>
  </si>
  <si>
    <t>Neha bhati</t>
  </si>
  <si>
    <t>Neha singh</t>
  </si>
  <si>
    <t>Nikita gupta</t>
  </si>
  <si>
    <t>Payal Sharma</t>
  </si>
  <si>
    <t>Pragati</t>
  </si>
  <si>
    <t>Pragati Tongar</t>
  </si>
  <si>
    <t>Praveen Kumar</t>
  </si>
  <si>
    <t>Pushpanjali</t>
  </si>
  <si>
    <t>Rakesh Yadav</t>
  </si>
  <si>
    <t>Ramit Sharma</t>
  </si>
  <si>
    <t>Rishabh</t>
  </si>
  <si>
    <t>Shri Krishan</t>
  </si>
  <si>
    <t>Shivani</t>
  </si>
  <si>
    <t>Sunil pandey</t>
  </si>
  <si>
    <t>Sunny Verma</t>
  </si>
  <si>
    <t>Tanu Sharma</t>
  </si>
  <si>
    <t>Vandana</t>
  </si>
  <si>
    <t>Yamini</t>
  </si>
  <si>
    <t>Kayachikitsa</t>
  </si>
  <si>
    <t>Panchkarma</t>
  </si>
  <si>
    <t>Shalya Tantra</t>
  </si>
  <si>
    <t>Shalakya Tantra</t>
  </si>
  <si>
    <t>Research &amp; Statistics</t>
  </si>
  <si>
    <t xml:space="preserve">Ajay </t>
  </si>
  <si>
    <t>Alka</t>
  </si>
  <si>
    <t>Anjali</t>
  </si>
  <si>
    <t>Arvind</t>
  </si>
  <si>
    <t>Atul</t>
  </si>
  <si>
    <t>Diksha</t>
  </si>
  <si>
    <t>Farukh</t>
  </si>
  <si>
    <t>Manoj Pal</t>
  </si>
  <si>
    <t>Monika</t>
  </si>
  <si>
    <t xml:space="preserve">Nishant Giri </t>
  </si>
  <si>
    <t>Nishant Singh</t>
  </si>
  <si>
    <t xml:space="preserve">Pradeep </t>
  </si>
  <si>
    <t xml:space="preserve">Pranav </t>
  </si>
  <si>
    <t>Rahat Chauhan</t>
  </si>
  <si>
    <t>Richa Soni</t>
  </si>
  <si>
    <t>Robin</t>
  </si>
  <si>
    <t>Sagar</t>
  </si>
  <si>
    <t xml:space="preserve">Shiva Sharma </t>
  </si>
  <si>
    <t xml:space="preserve">Shubham Tiwari </t>
  </si>
  <si>
    <t xml:space="preserve">Sonali </t>
  </si>
  <si>
    <t xml:space="preserve">Sonam </t>
  </si>
  <si>
    <t xml:space="preserve">Vindhya Singh </t>
  </si>
  <si>
    <t xml:space="preserve">Jyoti Pande </t>
  </si>
  <si>
    <t>Agad Tantra</t>
  </si>
  <si>
    <t>Swasthvrit</t>
  </si>
  <si>
    <t>PTSR</t>
  </si>
  <si>
    <t>Kaumarbhritya</t>
  </si>
  <si>
    <t>Charak (Uttrardha)</t>
  </si>
  <si>
    <t>% Att</t>
  </si>
  <si>
    <t>S.No</t>
  </si>
  <si>
    <t xml:space="preserve">Saurabh Kumar Verma </t>
  </si>
  <si>
    <t>Km Najma</t>
  </si>
  <si>
    <t>Himanshu Patwa</t>
  </si>
  <si>
    <t>Total (T+P)</t>
  </si>
  <si>
    <t>Total Attended</t>
  </si>
  <si>
    <t>4th YEAR ATTENDENCE RECORD</t>
  </si>
  <si>
    <t>3rd YEAR ATTENDENCE RECORD</t>
  </si>
  <si>
    <t>Akash</t>
  </si>
  <si>
    <t>Km Manju</t>
  </si>
  <si>
    <t>Khan Umme Salma</t>
  </si>
  <si>
    <t xml:space="preserve">Malik Shagupta </t>
  </si>
  <si>
    <t>Malik  Nausheen</t>
  </si>
  <si>
    <t>Mohammad Anas</t>
  </si>
  <si>
    <t>Prachi Sharma</t>
  </si>
  <si>
    <t>Shobhna Rathore</t>
  </si>
  <si>
    <t>Shubham Saini</t>
  </si>
  <si>
    <t>Jaishikha</t>
  </si>
  <si>
    <t>Km Shivani</t>
  </si>
  <si>
    <t>Nawazish Khan</t>
  </si>
  <si>
    <t>Shweta  Saini</t>
  </si>
  <si>
    <t>Mohd Amir</t>
  </si>
  <si>
    <t>Mohd Faizan Pasha</t>
  </si>
  <si>
    <t>Md Muzibur Reheman</t>
  </si>
  <si>
    <t>Minakshi</t>
  </si>
  <si>
    <t>Rashmi</t>
  </si>
  <si>
    <t>T</t>
  </si>
  <si>
    <t>A</t>
  </si>
  <si>
    <t>P</t>
  </si>
  <si>
    <t>2nd YEAR ATTENDANCE RECORD</t>
  </si>
  <si>
    <t>Sl No</t>
  </si>
  <si>
    <t>Jyoti Kumar Kushwah</t>
  </si>
  <si>
    <t>Dharmendra</t>
  </si>
  <si>
    <t>Hariom</t>
  </si>
  <si>
    <t xml:space="preserve">Raman Kumar Basouya </t>
  </si>
  <si>
    <t>Kapil</t>
  </si>
  <si>
    <t>Punit Rawat</t>
  </si>
  <si>
    <t>Rahul Kumar</t>
  </si>
  <si>
    <t>Kanchan</t>
  </si>
  <si>
    <t>Gaurav Bhati</t>
  </si>
  <si>
    <t>Keshav Malik</t>
  </si>
  <si>
    <t>Priya Sharma Kaushik</t>
  </si>
  <si>
    <t>Priya Sharma Attri</t>
  </si>
  <si>
    <t>Km Priyanka</t>
  </si>
  <si>
    <t>Moh Aafak</t>
  </si>
  <si>
    <t>1st YEAR ATTENDENCE RECORD</t>
  </si>
  <si>
    <t xml:space="preserve">Priya Bansal </t>
  </si>
  <si>
    <t>Sagar Bhati</t>
  </si>
  <si>
    <t xml:space="preserve">Aman </t>
  </si>
  <si>
    <t xml:space="preserve">Anjali Nagar </t>
  </si>
  <si>
    <t xml:space="preserve">Ankur Rai </t>
  </si>
  <si>
    <t xml:space="preserve">Apurva </t>
  </si>
  <si>
    <t xml:space="preserve">Atul Kumar Pandey </t>
  </si>
  <si>
    <t>Banti Khan</t>
  </si>
  <si>
    <t xml:space="preserve">Bhoomika Singh </t>
  </si>
  <si>
    <t xml:space="preserve">Danish Saifi </t>
  </si>
  <si>
    <t xml:space="preserve">Fazila Irfan </t>
  </si>
  <si>
    <t>Irkan Khan</t>
  </si>
  <si>
    <t>Khushboo Yadav</t>
  </si>
  <si>
    <t xml:space="preserve">Meemanshi Yadav </t>
  </si>
  <si>
    <t xml:space="preserve">Mohd Zubair </t>
  </si>
  <si>
    <t xml:space="preserve">Muskan David </t>
  </si>
  <si>
    <t>Nidhi Sharma</t>
  </si>
  <si>
    <t>Nikita Tanwar</t>
  </si>
  <si>
    <t xml:space="preserve">Nishant Gautam </t>
  </si>
  <si>
    <t>Mayank Chauhan</t>
  </si>
  <si>
    <t>Shivam Kushwah</t>
  </si>
  <si>
    <t>Shivi Bhati</t>
  </si>
  <si>
    <t xml:space="preserve">Sonu Kumar </t>
  </si>
  <si>
    <t xml:space="preserve">Tarundeep Ganger </t>
  </si>
  <si>
    <t xml:space="preserve">Unnati Rathore </t>
  </si>
  <si>
    <t xml:space="preserve">Vishal Bhati </t>
  </si>
  <si>
    <t xml:space="preserve">Zaid Siddiqui </t>
  </si>
  <si>
    <t xml:space="preserve">Jigyasa Chauhan </t>
  </si>
  <si>
    <t>Gauhar Khan</t>
  </si>
  <si>
    <t>Padarth Vigyan</t>
  </si>
  <si>
    <t>Ashtanga Hridaya</t>
  </si>
  <si>
    <t>Anatomy (SR)</t>
  </si>
  <si>
    <t>Sanskrit</t>
  </si>
  <si>
    <t>Physiology (SK)</t>
  </si>
  <si>
    <t>Theory Lectures</t>
  </si>
  <si>
    <t>Practical Lectures</t>
  </si>
  <si>
    <t>Attended Lectures</t>
  </si>
  <si>
    <t>T :</t>
  </si>
  <si>
    <t>P :</t>
  </si>
  <si>
    <t>A :</t>
  </si>
  <si>
    <t>75% and Above :</t>
  </si>
  <si>
    <t>Shivam Gaur</t>
  </si>
  <si>
    <t>Shubham Gupta</t>
  </si>
  <si>
    <t>Sunil Kumar</t>
  </si>
  <si>
    <t>Upen Upadhyay</t>
  </si>
  <si>
    <t>Kuldeep Bhardwaj</t>
  </si>
  <si>
    <t xml:space="preserve">Shubham Kumar Singh </t>
  </si>
  <si>
    <t>11 to 20</t>
  </si>
  <si>
    <t>1 to 10</t>
  </si>
  <si>
    <t>71 to74</t>
  </si>
  <si>
    <t>61 to 70</t>
  </si>
  <si>
    <t>51 to 60</t>
  </si>
  <si>
    <t>41 to 50</t>
  </si>
  <si>
    <t>31 to 40</t>
  </si>
  <si>
    <t>21 to 30</t>
  </si>
  <si>
    <t>PIAMSR, RABUPURA-JHAJHAR ROAD, BULANDSHAHAR</t>
  </si>
  <si>
    <t>Total (T+P) up to 31 Jul, 2021</t>
  </si>
  <si>
    <t>Total Attended up to 31 Jul, 2021</t>
  </si>
  <si>
    <t>01/12/2020  To  31/08/2021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</si>
</sst>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Calibri"/>
      <family val="2"/>
    </font>
    <font>
      <sz val="9"/>
      <color rgb="FF000000"/>
      <name val="Arial"/>
      <family val="2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  <xf numFmtId="0" fontId="6" fillId="0" borderId="5" xfId="0" applyFont="1" applyBorder="1"/>
    <xf numFmtId="0" fontId="5" fillId="0" borderId="5" xfId="0" applyFont="1" applyBorder="1" applyAlignment="1">
      <alignment horizontal="center"/>
    </xf>
    <xf numFmtId="0" fontId="5" fillId="0" borderId="5" xfId="0" applyFont="1" applyBorder="1"/>
    <xf numFmtId="0" fontId="7" fillId="0" borderId="1" xfId="0" applyFont="1" applyBorder="1" applyAlignment="1">
      <alignment horizontal="center"/>
    </xf>
    <xf numFmtId="0" fontId="6" fillId="0" borderId="1" xfId="0" applyFont="1" applyBorder="1"/>
    <xf numFmtId="0" fontId="7" fillId="2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1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/>
    <xf numFmtId="0" fontId="1" fillId="0" borderId="0" xfId="0" applyFont="1" applyAlignment="1">
      <alignment horizontal="right"/>
    </xf>
    <xf numFmtId="0" fontId="7" fillId="0" borderId="1" xfId="0" applyFont="1" applyFill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9" fillId="0" borderId="15" xfId="0" applyFont="1" applyBorder="1" applyAlignment="1">
      <alignment vertical="top"/>
    </xf>
    <xf numFmtId="0" fontId="9" fillId="0" borderId="16" xfId="0" applyFont="1" applyBorder="1" applyAlignment="1">
      <alignment vertical="top"/>
    </xf>
    <xf numFmtId="0" fontId="9" fillId="0" borderId="1" xfId="0" applyFont="1" applyBorder="1" applyAlignment="1">
      <alignment horizontal="center" vertical="top"/>
    </xf>
    <xf numFmtId="0" fontId="6" fillId="0" borderId="0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1" fillId="0" borderId="0" xfId="0" applyFont="1" applyBorder="1" applyAlignment="1"/>
    <xf numFmtId="0" fontId="11" fillId="0" borderId="9" xfId="0" applyFont="1" applyBorder="1" applyAlignment="1"/>
    <xf numFmtId="0" fontId="11" fillId="0" borderId="0" xfId="0" applyFont="1" applyAlignment="1">
      <alignment horizontal="right"/>
    </xf>
    <xf numFmtId="0" fontId="11" fillId="0" borderId="0" xfId="0" applyFont="1" applyFill="1" applyBorder="1"/>
    <xf numFmtId="0" fontId="12" fillId="0" borderId="0" xfId="0" applyFont="1" applyAlignment="1">
      <alignment horizontal="right"/>
    </xf>
    <xf numFmtId="0" fontId="12" fillId="0" borderId="0" xfId="0" applyFont="1" applyFill="1" applyBorder="1"/>
    <xf numFmtId="0" fontId="1" fillId="0" borderId="0" xfId="0" applyFont="1" applyBorder="1" applyAlignment="1"/>
    <xf numFmtId="0" fontId="1" fillId="0" borderId="0" xfId="0" applyFont="1" applyAlignment="1">
      <alignment horizontal="right"/>
    </xf>
    <xf numFmtId="0" fontId="7" fillId="3" borderId="8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0" fillId="0" borderId="0" xfId="0" applyBorder="1"/>
    <xf numFmtId="0" fontId="8" fillId="0" borderId="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1" fontId="8" fillId="0" borderId="18" xfId="0" applyNumberFormat="1" applyFont="1" applyFill="1" applyBorder="1" applyAlignment="1">
      <alignment horizontal="center" vertical="top" shrinkToFit="1"/>
    </xf>
    <xf numFmtId="0" fontId="7" fillId="3" borderId="5" xfId="0" applyFont="1" applyFill="1" applyBorder="1" applyAlignment="1">
      <alignment horizontal="center"/>
    </xf>
    <xf numFmtId="1" fontId="8" fillId="0" borderId="19" xfId="0" applyNumberFormat="1" applyFont="1" applyFill="1" applyBorder="1" applyAlignment="1">
      <alignment horizontal="center" vertical="top" shrinkToFit="1"/>
    </xf>
    <xf numFmtId="0" fontId="5" fillId="0" borderId="8" xfId="0" applyFont="1" applyBorder="1" applyAlignment="1">
      <alignment horizontal="center"/>
    </xf>
    <xf numFmtId="0" fontId="13" fillId="0" borderId="5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1" fontId="8" fillId="0" borderId="20" xfId="0" applyNumberFormat="1" applyFont="1" applyFill="1" applyBorder="1" applyAlignment="1">
      <alignment horizontal="center" vertical="top" shrinkToFit="1"/>
    </xf>
    <xf numFmtId="1" fontId="8" fillId="0" borderId="21" xfId="0" applyNumberFormat="1" applyFont="1" applyFill="1" applyBorder="1" applyAlignment="1">
      <alignment horizontal="center" vertical="top" shrinkToFit="1"/>
    </xf>
    <xf numFmtId="0" fontId="0" fillId="2" borderId="1" xfId="0" applyFill="1" applyBorder="1"/>
    <xf numFmtId="0" fontId="0" fillId="3" borderId="1" xfId="0" applyFill="1" applyBorder="1"/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1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justify" vertical="center"/>
    </xf>
    <xf numFmtId="0" fontId="1" fillId="0" borderId="5" xfId="0" applyFont="1" applyBorder="1" applyAlignment="1">
      <alignment horizontal="justify" vertical="center"/>
    </xf>
    <xf numFmtId="0" fontId="1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justify" vertical="center"/>
    </xf>
    <xf numFmtId="0" fontId="10" fillId="0" borderId="5" xfId="0" applyFont="1" applyBorder="1" applyAlignment="1">
      <alignment horizontal="justify" vertic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center"/>
    </xf>
    <xf numFmtId="0" fontId="11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justify" vertical="center"/>
    </xf>
    <xf numFmtId="0" fontId="10" fillId="0" borderId="6" xfId="0" applyFont="1" applyBorder="1" applyAlignment="1">
      <alignment horizontal="justify" vertical="center"/>
    </xf>
    <xf numFmtId="0" fontId="10" fillId="0" borderId="17" xfId="0" applyFont="1" applyBorder="1" applyAlignment="1">
      <alignment horizontal="justify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justify" vertical="center"/>
    </xf>
    <xf numFmtId="0" fontId="11" fillId="0" borderId="5" xfId="0" applyFont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 /><Relationship Id="rId3" Type="http://schemas.openxmlformats.org/officeDocument/2006/relationships/worksheet" Target="worksheets/sheet3.xml" /><Relationship Id="rId7" Type="http://schemas.openxmlformats.org/officeDocument/2006/relationships/sharedStrings" Target="sharedString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tyles" Target="styles.xml" /><Relationship Id="rId5" Type="http://schemas.openxmlformats.org/officeDocument/2006/relationships/theme" Target="theme/theme1.xml" /><Relationship Id="rId4" Type="http://schemas.openxmlformats.org/officeDocument/2006/relationships/worksheet" Target="worksheets/sheet4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8"/>
  <sheetViews>
    <sheetView topLeftCell="G1" workbookViewId="0">
      <selection activeCell="Z6" sqref="Z6"/>
    </sheetView>
  </sheetViews>
  <sheetFormatPr defaultRowHeight="15" x14ac:dyDescent="0.2"/>
  <cols>
    <col min="1" max="1" width="4.70703125" style="1" bestFit="1" customWidth="1"/>
    <col min="2" max="2" width="22.1953125" customWidth="1"/>
    <col min="3" max="3" width="10.35546875" customWidth="1"/>
    <col min="4" max="4" width="12.375" customWidth="1"/>
    <col min="5" max="6" width="2.95703125" customWidth="1"/>
    <col min="7" max="7" width="2.28515625" customWidth="1"/>
    <col min="8" max="8" width="2.15234375" customWidth="1"/>
    <col min="9" max="10" width="2.95703125" customWidth="1"/>
    <col min="11" max="11" width="2.41796875" customWidth="1"/>
    <col min="12" max="12" width="2.6875" customWidth="1"/>
    <col min="13" max="14" width="2.95703125" style="1" customWidth="1"/>
    <col min="15" max="15" width="2.6875" style="1" customWidth="1"/>
    <col min="16" max="16" width="2.6875" style="28" bestFit="1" customWidth="1"/>
    <col min="17" max="18" width="2.95703125" style="1" customWidth="1"/>
    <col min="19" max="19" width="2.5546875" style="1" customWidth="1"/>
    <col min="20" max="20" width="2.015625" style="1" customWidth="1"/>
    <col min="21" max="23" width="4.9765625" style="1" customWidth="1"/>
    <col min="24" max="24" width="3.8984375" customWidth="1"/>
    <col min="25" max="25" width="5.51171875" bestFit="1" customWidth="1"/>
    <col min="26" max="26" width="9.14453125" customWidth="1"/>
    <col min="27" max="27" width="5.6484375" customWidth="1"/>
  </cols>
  <sheetData>
    <row r="1" spans="1:27" x14ac:dyDescent="0.2">
      <c r="A1" s="78" t="s">
        <v>224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49" t="s">
        <v>206</v>
      </c>
      <c r="Z1" s="50" t="s">
        <v>203</v>
      </c>
      <c r="AA1" s="45"/>
    </row>
    <row r="2" spans="1:27" x14ac:dyDescent="0.2">
      <c r="A2" s="78" t="s">
        <v>168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49" t="s">
        <v>207</v>
      </c>
      <c r="Z2" s="50" t="s">
        <v>204</v>
      </c>
      <c r="AA2" s="45"/>
    </row>
    <row r="3" spans="1:27" x14ac:dyDescent="0.2">
      <c r="A3" s="78" t="s">
        <v>227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49" t="s">
        <v>208</v>
      </c>
      <c r="Z3" s="50" t="s">
        <v>205</v>
      </c>
      <c r="AA3" s="45"/>
    </row>
    <row r="4" spans="1:27" s="4" customFormat="1" ht="29.25" customHeight="1" x14ac:dyDescent="0.2">
      <c r="A4" s="83" t="s">
        <v>123</v>
      </c>
      <c r="B4" s="83" t="s">
        <v>0</v>
      </c>
      <c r="C4" s="88" t="s">
        <v>225</v>
      </c>
      <c r="D4" s="88" t="s">
        <v>226</v>
      </c>
      <c r="E4" s="81" t="s">
        <v>198</v>
      </c>
      <c r="F4" s="82"/>
      <c r="G4" s="82"/>
      <c r="H4" s="82"/>
      <c r="I4" s="81" t="s">
        <v>199</v>
      </c>
      <c r="J4" s="82"/>
      <c r="K4" s="82"/>
      <c r="L4" s="82"/>
      <c r="M4" s="81" t="s">
        <v>200</v>
      </c>
      <c r="N4" s="82"/>
      <c r="O4" s="82"/>
      <c r="P4" s="82"/>
      <c r="Q4" s="79" t="s">
        <v>201</v>
      </c>
      <c r="R4" s="80"/>
      <c r="S4" s="80"/>
      <c r="T4" s="80"/>
      <c r="U4" s="81" t="s">
        <v>202</v>
      </c>
      <c r="V4" s="82"/>
      <c r="W4" s="82"/>
      <c r="X4" s="82"/>
      <c r="Y4" s="85" t="s">
        <v>127</v>
      </c>
      <c r="Z4" s="85" t="s">
        <v>128</v>
      </c>
      <c r="AA4" s="87" t="s">
        <v>122</v>
      </c>
    </row>
    <row r="5" spans="1:27" s="1" customFormat="1" ht="17.25" customHeight="1" thickBot="1" x14ac:dyDescent="0.25">
      <c r="A5" s="84"/>
      <c r="B5" s="84"/>
      <c r="C5" s="89"/>
      <c r="D5" s="89"/>
      <c r="E5" s="6" t="s">
        <v>149</v>
      </c>
      <c r="F5" s="6" t="s">
        <v>150</v>
      </c>
      <c r="G5" s="6" t="s">
        <v>151</v>
      </c>
      <c r="H5" s="6" t="s">
        <v>150</v>
      </c>
      <c r="I5" s="6" t="s">
        <v>149</v>
      </c>
      <c r="J5" s="6" t="s">
        <v>150</v>
      </c>
      <c r="K5" s="6" t="s">
        <v>151</v>
      </c>
      <c r="L5" s="6" t="s">
        <v>150</v>
      </c>
      <c r="M5" s="6" t="s">
        <v>149</v>
      </c>
      <c r="N5" s="6" t="s">
        <v>150</v>
      </c>
      <c r="O5" s="6" t="s">
        <v>151</v>
      </c>
      <c r="P5" s="27" t="s">
        <v>150</v>
      </c>
      <c r="Q5" s="6" t="s">
        <v>149</v>
      </c>
      <c r="R5" s="6" t="s">
        <v>150</v>
      </c>
      <c r="S5" s="6" t="s">
        <v>151</v>
      </c>
      <c r="T5" s="6" t="s">
        <v>150</v>
      </c>
      <c r="U5" s="6" t="s">
        <v>149</v>
      </c>
      <c r="V5" s="6" t="s">
        <v>150</v>
      </c>
      <c r="W5" s="6" t="s">
        <v>151</v>
      </c>
      <c r="X5" s="6" t="s">
        <v>150</v>
      </c>
      <c r="Y5" s="86"/>
      <c r="Z5" s="86"/>
      <c r="AA5" s="87"/>
    </row>
    <row r="6" spans="1:27" ht="13.5" customHeight="1" thickBot="1" x14ac:dyDescent="0.25">
      <c r="A6" s="17">
        <v>1</v>
      </c>
      <c r="B6" s="39" t="s">
        <v>171</v>
      </c>
      <c r="C6" s="41">
        <v>474</v>
      </c>
      <c r="D6" s="41">
        <v>276</v>
      </c>
      <c r="E6" s="19">
        <v>20</v>
      </c>
      <c r="F6" s="21">
        <v>13</v>
      </c>
      <c r="G6" s="20"/>
      <c r="H6" s="21"/>
      <c r="I6" s="19">
        <v>21</v>
      </c>
      <c r="J6" s="21">
        <v>15</v>
      </c>
      <c r="K6" s="20"/>
      <c r="L6" s="21"/>
      <c r="M6" s="19">
        <v>23</v>
      </c>
      <c r="N6" s="23">
        <v>15</v>
      </c>
      <c r="O6" s="20">
        <v>13</v>
      </c>
      <c r="P6" s="31">
        <v>8</v>
      </c>
      <c r="Q6" s="19">
        <v>23</v>
      </c>
      <c r="R6" s="23">
        <v>14</v>
      </c>
      <c r="S6" s="20"/>
      <c r="T6" s="23"/>
      <c r="U6" s="19">
        <v>23</v>
      </c>
      <c r="V6" s="55">
        <v>13</v>
      </c>
      <c r="W6" s="53"/>
      <c r="X6" s="36">
        <v>5</v>
      </c>
      <c r="Y6" s="11">
        <f>C6+E6+G6+I6+K6+M6+O6+Q6+S6+U6+W6</f>
        <v>597</v>
      </c>
      <c r="Z6" s="11">
        <f>D6+F6+H6+J6+L6+N6+P6+R6+T6+V6+X6</f>
        <v>359</v>
      </c>
      <c r="AA6" s="11">
        <f t="shared" ref="AA6:AA35" si="0">ROUNDUP(Z6/Y6*100,0)</f>
        <v>61</v>
      </c>
    </row>
    <row r="7" spans="1:27" ht="13.5" customHeight="1" thickBot="1" x14ac:dyDescent="0.25">
      <c r="A7" s="17">
        <v>2</v>
      </c>
      <c r="B7" s="40" t="s">
        <v>172</v>
      </c>
      <c r="C7" s="41">
        <v>474</v>
      </c>
      <c r="D7" s="41">
        <v>465</v>
      </c>
      <c r="E7" s="19">
        <v>20</v>
      </c>
      <c r="F7" s="21">
        <v>19</v>
      </c>
      <c r="G7" s="20"/>
      <c r="H7" s="21"/>
      <c r="I7" s="19">
        <v>21</v>
      </c>
      <c r="J7" s="21">
        <v>18</v>
      </c>
      <c r="K7" s="20"/>
      <c r="L7" s="21"/>
      <c r="M7" s="19">
        <v>23</v>
      </c>
      <c r="N7" s="23">
        <v>20</v>
      </c>
      <c r="O7" s="20">
        <v>13</v>
      </c>
      <c r="P7" s="31">
        <v>12</v>
      </c>
      <c r="Q7" s="19">
        <v>23</v>
      </c>
      <c r="R7" s="23">
        <v>22</v>
      </c>
      <c r="S7" s="20"/>
      <c r="T7" s="23"/>
      <c r="U7" s="19">
        <v>23</v>
      </c>
      <c r="V7" s="56">
        <v>21</v>
      </c>
      <c r="W7" s="53"/>
      <c r="X7" s="37">
        <v>5</v>
      </c>
      <c r="Y7" s="11">
        <f t="shared" ref="Y7:Y35" si="1">C7+E7+G7+I7+K7+M7+O7+Q7+S7+U7+W7</f>
        <v>597</v>
      </c>
      <c r="Z7" s="11">
        <f t="shared" ref="Z7:Z35" si="2">D7+F7+H7+J7+L7+N7+P7+R7+T7+V7+X7</f>
        <v>582</v>
      </c>
      <c r="AA7" s="11">
        <f t="shared" si="0"/>
        <v>98</v>
      </c>
    </row>
    <row r="8" spans="1:27" ht="13.5" customHeight="1" thickBot="1" x14ac:dyDescent="0.25">
      <c r="A8" s="17">
        <v>3</v>
      </c>
      <c r="B8" s="40" t="s">
        <v>173</v>
      </c>
      <c r="C8" s="41">
        <v>474</v>
      </c>
      <c r="D8" s="41">
        <v>359</v>
      </c>
      <c r="E8" s="19">
        <v>20</v>
      </c>
      <c r="F8" s="21">
        <v>13</v>
      </c>
      <c r="G8" s="20"/>
      <c r="H8" s="21"/>
      <c r="I8" s="19">
        <v>21</v>
      </c>
      <c r="J8" s="21">
        <v>14</v>
      </c>
      <c r="K8" s="20"/>
      <c r="L8" s="21"/>
      <c r="M8" s="19">
        <v>23</v>
      </c>
      <c r="N8" s="23">
        <v>13</v>
      </c>
      <c r="O8" s="20">
        <v>13</v>
      </c>
      <c r="P8" s="31">
        <v>7</v>
      </c>
      <c r="Q8" s="19">
        <v>23</v>
      </c>
      <c r="R8" s="23">
        <v>14</v>
      </c>
      <c r="S8" s="20"/>
      <c r="T8" s="23"/>
      <c r="U8" s="19">
        <v>23</v>
      </c>
      <c r="V8" s="56">
        <v>13</v>
      </c>
      <c r="W8" s="53"/>
      <c r="X8" s="37">
        <v>5</v>
      </c>
      <c r="Y8" s="11">
        <f t="shared" si="1"/>
        <v>597</v>
      </c>
      <c r="Z8" s="11">
        <f t="shared" si="2"/>
        <v>438</v>
      </c>
      <c r="AA8" s="11">
        <f t="shared" si="0"/>
        <v>74</v>
      </c>
    </row>
    <row r="9" spans="1:27" ht="13.5" customHeight="1" thickBot="1" x14ac:dyDescent="0.25">
      <c r="A9" s="17">
        <v>4</v>
      </c>
      <c r="B9" s="40" t="s">
        <v>174</v>
      </c>
      <c r="C9" s="41">
        <v>474</v>
      </c>
      <c r="D9" s="41">
        <v>263</v>
      </c>
      <c r="E9" s="19">
        <v>20</v>
      </c>
      <c r="F9" s="21">
        <v>15</v>
      </c>
      <c r="G9" s="20"/>
      <c r="H9" s="21"/>
      <c r="I9" s="19">
        <v>21</v>
      </c>
      <c r="J9" s="21">
        <v>15</v>
      </c>
      <c r="K9" s="20"/>
      <c r="L9" s="21"/>
      <c r="M9" s="19">
        <v>23</v>
      </c>
      <c r="N9" s="23">
        <v>16</v>
      </c>
      <c r="O9" s="20">
        <v>13</v>
      </c>
      <c r="P9" s="31">
        <v>8</v>
      </c>
      <c r="Q9" s="19">
        <v>23</v>
      </c>
      <c r="R9" s="23">
        <v>18</v>
      </c>
      <c r="S9" s="20"/>
      <c r="T9" s="23"/>
      <c r="U9" s="19">
        <v>23</v>
      </c>
      <c r="V9" s="56">
        <v>17</v>
      </c>
      <c r="W9" s="53"/>
      <c r="X9" s="37">
        <v>6</v>
      </c>
      <c r="Y9" s="11">
        <f t="shared" si="1"/>
        <v>597</v>
      </c>
      <c r="Z9" s="11">
        <f t="shared" si="2"/>
        <v>358</v>
      </c>
      <c r="AA9" s="11">
        <f t="shared" si="0"/>
        <v>60</v>
      </c>
    </row>
    <row r="10" spans="1:27" ht="13.5" customHeight="1" thickBot="1" x14ac:dyDescent="0.25">
      <c r="A10" s="17">
        <v>5</v>
      </c>
      <c r="B10" s="40" t="s">
        <v>175</v>
      </c>
      <c r="C10" s="41">
        <v>474</v>
      </c>
      <c r="D10" s="41">
        <v>466</v>
      </c>
      <c r="E10" s="19">
        <v>20</v>
      </c>
      <c r="F10" s="21">
        <v>15</v>
      </c>
      <c r="G10" s="20"/>
      <c r="H10" s="21"/>
      <c r="I10" s="19">
        <v>21</v>
      </c>
      <c r="J10" s="21">
        <v>15</v>
      </c>
      <c r="K10" s="20"/>
      <c r="L10" s="21"/>
      <c r="M10" s="19">
        <v>23</v>
      </c>
      <c r="N10" s="23">
        <v>16</v>
      </c>
      <c r="O10" s="20">
        <v>13</v>
      </c>
      <c r="P10" s="31">
        <v>9</v>
      </c>
      <c r="Q10" s="19">
        <v>23</v>
      </c>
      <c r="R10" s="23">
        <v>16</v>
      </c>
      <c r="S10" s="20"/>
      <c r="T10" s="23"/>
      <c r="U10" s="19">
        <v>23</v>
      </c>
      <c r="V10" s="56">
        <v>16</v>
      </c>
      <c r="W10" s="53"/>
      <c r="X10" s="37">
        <v>5</v>
      </c>
      <c r="Y10" s="11">
        <f t="shared" si="1"/>
        <v>597</v>
      </c>
      <c r="Z10" s="11">
        <f t="shared" si="2"/>
        <v>558</v>
      </c>
      <c r="AA10" s="11">
        <f t="shared" si="0"/>
        <v>94</v>
      </c>
    </row>
    <row r="11" spans="1:27" ht="13.5" customHeight="1" thickBot="1" x14ac:dyDescent="0.25">
      <c r="A11" s="17">
        <v>6</v>
      </c>
      <c r="B11" s="40" t="s">
        <v>176</v>
      </c>
      <c r="C11" s="41">
        <v>474</v>
      </c>
      <c r="D11" s="41">
        <v>457</v>
      </c>
      <c r="E11" s="19">
        <v>20</v>
      </c>
      <c r="F11" s="21">
        <v>13</v>
      </c>
      <c r="G11" s="20"/>
      <c r="H11" s="21"/>
      <c r="I11" s="19">
        <v>21</v>
      </c>
      <c r="J11" s="21">
        <v>14</v>
      </c>
      <c r="K11" s="20"/>
      <c r="L11" s="21"/>
      <c r="M11" s="19">
        <v>23</v>
      </c>
      <c r="N11" s="23">
        <v>18</v>
      </c>
      <c r="O11" s="20">
        <v>13</v>
      </c>
      <c r="P11" s="31">
        <v>11</v>
      </c>
      <c r="Q11" s="19">
        <v>23</v>
      </c>
      <c r="R11" s="23">
        <v>17</v>
      </c>
      <c r="S11" s="20"/>
      <c r="T11" s="23"/>
      <c r="U11" s="19">
        <v>23</v>
      </c>
      <c r="V11" s="56">
        <v>17</v>
      </c>
      <c r="W11" s="53"/>
      <c r="X11" s="37">
        <v>6</v>
      </c>
      <c r="Y11" s="11">
        <f t="shared" si="1"/>
        <v>597</v>
      </c>
      <c r="Z11" s="11">
        <f t="shared" si="2"/>
        <v>553</v>
      </c>
      <c r="AA11" s="11">
        <f t="shared" si="0"/>
        <v>93</v>
      </c>
    </row>
    <row r="12" spans="1:27" ht="13.5" customHeight="1" thickBot="1" x14ac:dyDescent="0.25">
      <c r="A12" s="17">
        <v>7</v>
      </c>
      <c r="B12" s="40" t="s">
        <v>177</v>
      </c>
      <c r="C12" s="41">
        <v>474</v>
      </c>
      <c r="D12" s="41">
        <v>429</v>
      </c>
      <c r="E12" s="19">
        <v>20</v>
      </c>
      <c r="F12" s="21">
        <v>17</v>
      </c>
      <c r="G12" s="20"/>
      <c r="H12" s="21"/>
      <c r="I12" s="19">
        <v>21</v>
      </c>
      <c r="J12" s="21">
        <v>17</v>
      </c>
      <c r="K12" s="20"/>
      <c r="L12" s="21"/>
      <c r="M12" s="19">
        <v>23</v>
      </c>
      <c r="N12" s="23">
        <v>19</v>
      </c>
      <c r="O12" s="20">
        <v>13</v>
      </c>
      <c r="P12" s="31">
        <v>11</v>
      </c>
      <c r="Q12" s="19">
        <v>23</v>
      </c>
      <c r="R12" s="23">
        <v>20</v>
      </c>
      <c r="S12" s="20"/>
      <c r="T12" s="23"/>
      <c r="U12" s="19">
        <v>23</v>
      </c>
      <c r="V12" s="56">
        <v>20</v>
      </c>
      <c r="W12" s="53"/>
      <c r="X12" s="37">
        <v>6</v>
      </c>
      <c r="Y12" s="11">
        <f t="shared" si="1"/>
        <v>597</v>
      </c>
      <c r="Z12" s="11">
        <f t="shared" si="2"/>
        <v>539</v>
      </c>
      <c r="AA12" s="11">
        <f t="shared" si="0"/>
        <v>91</v>
      </c>
    </row>
    <row r="13" spans="1:27" ht="13.5" customHeight="1" thickBot="1" x14ac:dyDescent="0.25">
      <c r="A13" s="17">
        <v>8</v>
      </c>
      <c r="B13" s="40" t="s">
        <v>178</v>
      </c>
      <c r="C13" s="41">
        <v>474</v>
      </c>
      <c r="D13" s="41">
        <v>463</v>
      </c>
      <c r="E13" s="19">
        <v>20</v>
      </c>
      <c r="F13" s="21">
        <v>18</v>
      </c>
      <c r="G13" s="20"/>
      <c r="H13" s="21"/>
      <c r="I13" s="19">
        <v>21</v>
      </c>
      <c r="J13" s="21">
        <v>20</v>
      </c>
      <c r="K13" s="20"/>
      <c r="L13" s="21"/>
      <c r="M13" s="19">
        <v>23</v>
      </c>
      <c r="N13" s="23">
        <v>20</v>
      </c>
      <c r="O13" s="20">
        <v>13</v>
      </c>
      <c r="P13" s="31">
        <v>11</v>
      </c>
      <c r="Q13" s="19">
        <v>23</v>
      </c>
      <c r="R13" s="23">
        <v>21</v>
      </c>
      <c r="S13" s="20"/>
      <c r="T13" s="23"/>
      <c r="U13" s="19">
        <v>23</v>
      </c>
      <c r="V13" s="56">
        <v>20</v>
      </c>
      <c r="W13" s="53"/>
      <c r="X13" s="37">
        <v>6</v>
      </c>
      <c r="Y13" s="11">
        <f t="shared" si="1"/>
        <v>597</v>
      </c>
      <c r="Z13" s="11">
        <f t="shared" si="2"/>
        <v>579</v>
      </c>
      <c r="AA13" s="11">
        <f t="shared" si="0"/>
        <v>97</v>
      </c>
    </row>
    <row r="14" spans="1:27" ht="13.5" customHeight="1" thickBot="1" x14ac:dyDescent="0.25">
      <c r="A14" s="17">
        <v>9</v>
      </c>
      <c r="B14" s="40" t="s">
        <v>179</v>
      </c>
      <c r="C14" s="41">
        <v>474</v>
      </c>
      <c r="D14" s="41">
        <v>431</v>
      </c>
      <c r="E14" s="19">
        <v>20</v>
      </c>
      <c r="F14" s="21">
        <v>18</v>
      </c>
      <c r="G14" s="20"/>
      <c r="H14" s="21"/>
      <c r="I14" s="19">
        <v>21</v>
      </c>
      <c r="J14" s="21">
        <v>17</v>
      </c>
      <c r="K14" s="20"/>
      <c r="L14" s="21"/>
      <c r="M14" s="19">
        <v>23</v>
      </c>
      <c r="N14" s="23">
        <v>21</v>
      </c>
      <c r="O14" s="20">
        <v>13</v>
      </c>
      <c r="P14" s="31">
        <v>12</v>
      </c>
      <c r="Q14" s="19">
        <v>23</v>
      </c>
      <c r="R14" s="23">
        <v>21</v>
      </c>
      <c r="S14" s="20"/>
      <c r="T14" s="23"/>
      <c r="U14" s="19">
        <v>23</v>
      </c>
      <c r="V14" s="56">
        <v>21</v>
      </c>
      <c r="W14" s="53"/>
      <c r="X14" s="37">
        <v>6</v>
      </c>
      <c r="Y14" s="11">
        <f t="shared" si="1"/>
        <v>597</v>
      </c>
      <c r="Z14" s="11">
        <f t="shared" si="2"/>
        <v>547</v>
      </c>
      <c r="AA14" s="11">
        <f t="shared" si="0"/>
        <v>92</v>
      </c>
    </row>
    <row r="15" spans="1:27" ht="13.5" customHeight="1" thickBot="1" x14ac:dyDescent="0.25">
      <c r="A15" s="17">
        <v>10</v>
      </c>
      <c r="B15" s="40" t="s">
        <v>197</v>
      </c>
      <c r="C15" s="41">
        <v>474</v>
      </c>
      <c r="D15" s="41">
        <v>293</v>
      </c>
      <c r="E15" s="19">
        <v>20</v>
      </c>
      <c r="F15" s="21">
        <v>14</v>
      </c>
      <c r="G15" s="20"/>
      <c r="H15" s="21"/>
      <c r="I15" s="19">
        <v>21</v>
      </c>
      <c r="J15" s="21">
        <v>17</v>
      </c>
      <c r="K15" s="20"/>
      <c r="L15" s="21"/>
      <c r="M15" s="19">
        <v>23</v>
      </c>
      <c r="N15" s="23">
        <v>17</v>
      </c>
      <c r="O15" s="20">
        <v>13</v>
      </c>
      <c r="P15" s="31">
        <v>11</v>
      </c>
      <c r="Q15" s="19">
        <v>23</v>
      </c>
      <c r="R15" s="23">
        <v>17</v>
      </c>
      <c r="S15" s="20"/>
      <c r="T15" s="23"/>
      <c r="U15" s="19">
        <v>23</v>
      </c>
      <c r="V15" s="56">
        <v>17</v>
      </c>
      <c r="W15" s="53"/>
      <c r="X15" s="37">
        <v>5</v>
      </c>
      <c r="Y15" s="11">
        <f t="shared" si="1"/>
        <v>597</v>
      </c>
      <c r="Z15" s="11">
        <f t="shared" si="2"/>
        <v>391</v>
      </c>
      <c r="AA15" s="11">
        <f t="shared" si="0"/>
        <v>66</v>
      </c>
    </row>
    <row r="16" spans="1:27" ht="13.5" customHeight="1" thickBot="1" x14ac:dyDescent="0.25">
      <c r="A16" s="17">
        <v>11</v>
      </c>
      <c r="B16" s="40" t="s">
        <v>180</v>
      </c>
      <c r="C16" s="41">
        <v>474</v>
      </c>
      <c r="D16" s="41">
        <v>465</v>
      </c>
      <c r="E16" s="19">
        <v>20</v>
      </c>
      <c r="F16" s="21">
        <v>19</v>
      </c>
      <c r="G16" s="20"/>
      <c r="H16" s="21"/>
      <c r="I16" s="19">
        <v>21</v>
      </c>
      <c r="J16" s="21">
        <v>19</v>
      </c>
      <c r="K16" s="20"/>
      <c r="L16" s="21"/>
      <c r="M16" s="19">
        <v>23</v>
      </c>
      <c r="N16" s="23">
        <v>21</v>
      </c>
      <c r="O16" s="20">
        <v>13</v>
      </c>
      <c r="P16" s="31">
        <v>13</v>
      </c>
      <c r="Q16" s="19">
        <v>23</v>
      </c>
      <c r="R16" s="23">
        <v>22</v>
      </c>
      <c r="S16" s="20"/>
      <c r="T16" s="23"/>
      <c r="U16" s="19">
        <v>23</v>
      </c>
      <c r="V16" s="56">
        <v>22</v>
      </c>
      <c r="W16" s="53"/>
      <c r="X16" s="37">
        <v>6</v>
      </c>
      <c r="Y16" s="11">
        <f t="shared" si="1"/>
        <v>597</v>
      </c>
      <c r="Z16" s="11">
        <f t="shared" si="2"/>
        <v>587</v>
      </c>
      <c r="AA16" s="11">
        <f t="shared" si="0"/>
        <v>99</v>
      </c>
    </row>
    <row r="17" spans="1:27" ht="13.5" customHeight="1" thickBot="1" x14ac:dyDescent="0.25">
      <c r="A17" s="17">
        <v>12</v>
      </c>
      <c r="B17" s="40" t="s">
        <v>196</v>
      </c>
      <c r="C17" s="41">
        <v>474</v>
      </c>
      <c r="D17" s="41">
        <v>374</v>
      </c>
      <c r="E17" s="19">
        <v>20</v>
      </c>
      <c r="F17" s="21">
        <v>13</v>
      </c>
      <c r="G17" s="20"/>
      <c r="H17" s="21"/>
      <c r="I17" s="19">
        <v>21</v>
      </c>
      <c r="J17" s="21">
        <v>14</v>
      </c>
      <c r="K17" s="20"/>
      <c r="L17" s="21"/>
      <c r="M17" s="19">
        <v>23</v>
      </c>
      <c r="N17" s="23">
        <v>14</v>
      </c>
      <c r="O17" s="20">
        <v>13</v>
      </c>
      <c r="P17" s="31">
        <v>9</v>
      </c>
      <c r="Q17" s="19">
        <v>23</v>
      </c>
      <c r="R17" s="23">
        <v>15</v>
      </c>
      <c r="S17" s="20"/>
      <c r="T17" s="23"/>
      <c r="U17" s="19">
        <v>23</v>
      </c>
      <c r="V17" s="56">
        <v>14</v>
      </c>
      <c r="W17" s="53"/>
      <c r="X17" s="37">
        <v>2</v>
      </c>
      <c r="Y17" s="11">
        <f t="shared" si="1"/>
        <v>597</v>
      </c>
      <c r="Z17" s="11">
        <f t="shared" si="2"/>
        <v>455</v>
      </c>
      <c r="AA17" s="11">
        <f t="shared" si="0"/>
        <v>77</v>
      </c>
    </row>
    <row r="18" spans="1:27" ht="13.5" customHeight="1" thickBot="1" x14ac:dyDescent="0.25">
      <c r="A18" s="17">
        <v>13</v>
      </c>
      <c r="B18" s="40" t="s">
        <v>181</v>
      </c>
      <c r="C18" s="41">
        <v>474</v>
      </c>
      <c r="D18" s="41">
        <v>385</v>
      </c>
      <c r="E18" s="19">
        <v>20</v>
      </c>
      <c r="F18" s="21">
        <v>10</v>
      </c>
      <c r="G18" s="20"/>
      <c r="H18" s="21"/>
      <c r="I18" s="19">
        <v>21</v>
      </c>
      <c r="J18" s="21">
        <v>14</v>
      </c>
      <c r="K18" s="20"/>
      <c r="L18" s="21"/>
      <c r="M18" s="19">
        <v>23</v>
      </c>
      <c r="N18" s="23">
        <v>15</v>
      </c>
      <c r="O18" s="20">
        <v>13</v>
      </c>
      <c r="P18" s="31">
        <v>9</v>
      </c>
      <c r="Q18" s="19">
        <v>23</v>
      </c>
      <c r="R18" s="23">
        <v>13</v>
      </c>
      <c r="S18" s="20"/>
      <c r="T18" s="23"/>
      <c r="U18" s="19">
        <v>23</v>
      </c>
      <c r="V18" s="56">
        <v>14</v>
      </c>
      <c r="W18" s="53"/>
      <c r="X18" s="37">
        <v>4</v>
      </c>
      <c r="Y18" s="11">
        <f t="shared" si="1"/>
        <v>597</v>
      </c>
      <c r="Z18" s="11">
        <f t="shared" si="2"/>
        <v>464</v>
      </c>
      <c r="AA18" s="11">
        <f t="shared" si="0"/>
        <v>78</v>
      </c>
    </row>
    <row r="19" spans="1:27" ht="13.5" customHeight="1" thickBot="1" x14ac:dyDescent="0.25">
      <c r="A19" s="17">
        <v>14</v>
      </c>
      <c r="B19" s="40" t="s">
        <v>188</v>
      </c>
      <c r="C19" s="41">
        <v>474</v>
      </c>
      <c r="D19" s="41">
        <v>405</v>
      </c>
      <c r="E19" s="19">
        <v>20</v>
      </c>
      <c r="F19" s="21">
        <v>9</v>
      </c>
      <c r="G19" s="20"/>
      <c r="H19" s="21"/>
      <c r="I19" s="19">
        <v>21</v>
      </c>
      <c r="J19" s="21">
        <v>11</v>
      </c>
      <c r="K19" s="20"/>
      <c r="L19" s="21"/>
      <c r="M19" s="19">
        <v>23</v>
      </c>
      <c r="N19" s="23">
        <v>14</v>
      </c>
      <c r="O19" s="20">
        <v>13</v>
      </c>
      <c r="P19" s="31">
        <v>9</v>
      </c>
      <c r="Q19" s="19">
        <v>23</v>
      </c>
      <c r="R19" s="23">
        <v>11</v>
      </c>
      <c r="S19" s="20"/>
      <c r="T19" s="23"/>
      <c r="U19" s="19">
        <v>23</v>
      </c>
      <c r="V19" s="56">
        <v>13</v>
      </c>
      <c r="W19" s="53"/>
      <c r="X19" s="37">
        <v>3</v>
      </c>
      <c r="Y19" s="11">
        <f t="shared" si="1"/>
        <v>597</v>
      </c>
      <c r="Z19" s="11">
        <f t="shared" si="2"/>
        <v>475</v>
      </c>
      <c r="AA19" s="11">
        <f t="shared" si="0"/>
        <v>80</v>
      </c>
    </row>
    <row r="20" spans="1:27" ht="13.5" customHeight="1" thickBot="1" x14ac:dyDescent="0.25">
      <c r="A20" s="17">
        <v>15</v>
      </c>
      <c r="B20" s="40" t="s">
        <v>182</v>
      </c>
      <c r="C20" s="41">
        <v>474</v>
      </c>
      <c r="D20" s="41">
        <v>446</v>
      </c>
      <c r="E20" s="19">
        <v>20</v>
      </c>
      <c r="F20" s="21">
        <v>16</v>
      </c>
      <c r="G20" s="20"/>
      <c r="H20" s="21"/>
      <c r="I20" s="19">
        <v>21</v>
      </c>
      <c r="J20" s="21">
        <v>18</v>
      </c>
      <c r="K20" s="20"/>
      <c r="L20" s="21"/>
      <c r="M20" s="19">
        <v>23</v>
      </c>
      <c r="N20" s="23">
        <v>20</v>
      </c>
      <c r="O20" s="20">
        <v>13</v>
      </c>
      <c r="P20" s="31">
        <v>12</v>
      </c>
      <c r="Q20" s="19">
        <v>23</v>
      </c>
      <c r="R20" s="23">
        <v>21</v>
      </c>
      <c r="S20" s="20"/>
      <c r="T20" s="23"/>
      <c r="U20" s="19">
        <v>23</v>
      </c>
      <c r="V20" s="56">
        <v>21</v>
      </c>
      <c r="W20" s="53"/>
      <c r="X20" s="37">
        <v>6</v>
      </c>
      <c r="Y20" s="11">
        <f t="shared" si="1"/>
        <v>597</v>
      </c>
      <c r="Z20" s="11">
        <f t="shared" si="2"/>
        <v>560</v>
      </c>
      <c r="AA20" s="11">
        <f t="shared" si="0"/>
        <v>94</v>
      </c>
    </row>
    <row r="21" spans="1:27" ht="13.5" customHeight="1" thickBot="1" x14ac:dyDescent="0.25">
      <c r="A21" s="17">
        <v>16</v>
      </c>
      <c r="B21" s="40" t="s">
        <v>183</v>
      </c>
      <c r="C21" s="41">
        <v>474</v>
      </c>
      <c r="D21" s="41">
        <v>341</v>
      </c>
      <c r="E21" s="19">
        <v>20</v>
      </c>
      <c r="F21" s="21">
        <v>14</v>
      </c>
      <c r="G21" s="20"/>
      <c r="H21" s="21"/>
      <c r="I21" s="19">
        <v>21</v>
      </c>
      <c r="J21" s="21">
        <v>13</v>
      </c>
      <c r="K21" s="20"/>
      <c r="L21" s="21"/>
      <c r="M21" s="19">
        <v>23</v>
      </c>
      <c r="N21" s="23">
        <v>15</v>
      </c>
      <c r="O21" s="20">
        <v>7</v>
      </c>
      <c r="P21" s="31">
        <v>5</v>
      </c>
      <c r="Q21" s="19">
        <v>23</v>
      </c>
      <c r="R21" s="23">
        <v>15</v>
      </c>
      <c r="S21" s="20"/>
      <c r="T21" s="23"/>
      <c r="U21" s="19">
        <v>23</v>
      </c>
      <c r="V21" s="56">
        <v>15</v>
      </c>
      <c r="W21" s="54"/>
      <c r="X21" s="37">
        <v>8</v>
      </c>
      <c r="Y21" s="11">
        <f t="shared" si="1"/>
        <v>591</v>
      </c>
      <c r="Z21" s="11">
        <f t="shared" si="2"/>
        <v>426</v>
      </c>
      <c r="AA21" s="11">
        <f t="shared" si="0"/>
        <v>73</v>
      </c>
    </row>
    <row r="22" spans="1:27" ht="13.5" customHeight="1" thickBot="1" x14ac:dyDescent="0.25">
      <c r="A22" s="17">
        <v>17</v>
      </c>
      <c r="B22" s="40" t="s">
        <v>184</v>
      </c>
      <c r="C22" s="41">
        <v>474</v>
      </c>
      <c r="D22" s="41">
        <v>463</v>
      </c>
      <c r="E22" s="19">
        <v>20</v>
      </c>
      <c r="F22" s="21">
        <v>18</v>
      </c>
      <c r="G22" s="20"/>
      <c r="H22" s="21"/>
      <c r="I22" s="19">
        <v>21</v>
      </c>
      <c r="J22" s="21">
        <v>16</v>
      </c>
      <c r="K22" s="20"/>
      <c r="L22" s="21"/>
      <c r="M22" s="19">
        <v>23</v>
      </c>
      <c r="N22" s="23">
        <v>17</v>
      </c>
      <c r="O22" s="20">
        <v>7</v>
      </c>
      <c r="P22" s="31">
        <v>3</v>
      </c>
      <c r="Q22" s="19">
        <v>23</v>
      </c>
      <c r="R22" s="23">
        <v>18</v>
      </c>
      <c r="S22" s="20"/>
      <c r="T22" s="23"/>
      <c r="U22" s="19">
        <v>23</v>
      </c>
      <c r="V22" s="56">
        <v>18</v>
      </c>
      <c r="W22" s="54"/>
      <c r="X22" s="37">
        <v>13</v>
      </c>
      <c r="Y22" s="11">
        <f t="shared" si="1"/>
        <v>591</v>
      </c>
      <c r="Z22" s="11">
        <f t="shared" si="2"/>
        <v>566</v>
      </c>
      <c r="AA22" s="11">
        <f t="shared" si="0"/>
        <v>96</v>
      </c>
    </row>
    <row r="23" spans="1:27" ht="13.5" customHeight="1" thickBot="1" x14ac:dyDescent="0.25">
      <c r="A23" s="17">
        <v>18</v>
      </c>
      <c r="B23" s="40" t="s">
        <v>185</v>
      </c>
      <c r="C23" s="41">
        <v>474</v>
      </c>
      <c r="D23" s="41">
        <v>285</v>
      </c>
      <c r="E23" s="19">
        <v>20</v>
      </c>
      <c r="F23" s="21">
        <v>10</v>
      </c>
      <c r="G23" s="20"/>
      <c r="H23" s="21"/>
      <c r="I23" s="19">
        <v>21</v>
      </c>
      <c r="J23" s="21">
        <v>12</v>
      </c>
      <c r="K23" s="20"/>
      <c r="L23" s="21"/>
      <c r="M23" s="19">
        <v>23</v>
      </c>
      <c r="N23" s="23">
        <v>13</v>
      </c>
      <c r="O23" s="20">
        <v>7</v>
      </c>
      <c r="P23" s="31">
        <v>4</v>
      </c>
      <c r="Q23" s="19">
        <v>23</v>
      </c>
      <c r="R23" s="23">
        <v>12</v>
      </c>
      <c r="S23" s="20"/>
      <c r="T23" s="23"/>
      <c r="U23" s="19">
        <v>23</v>
      </c>
      <c r="V23" s="56">
        <v>13</v>
      </c>
      <c r="W23" s="54"/>
      <c r="X23" s="37">
        <v>6</v>
      </c>
      <c r="Y23" s="11">
        <f t="shared" si="1"/>
        <v>591</v>
      </c>
      <c r="Z23" s="11">
        <f t="shared" si="2"/>
        <v>355</v>
      </c>
      <c r="AA23" s="11">
        <f t="shared" si="0"/>
        <v>61</v>
      </c>
    </row>
    <row r="24" spans="1:27" ht="13.5" customHeight="1" thickBot="1" x14ac:dyDescent="0.25">
      <c r="A24" s="17">
        <v>19</v>
      </c>
      <c r="B24" s="40" t="s">
        <v>186</v>
      </c>
      <c r="C24" s="41">
        <v>474</v>
      </c>
      <c r="D24" s="41">
        <v>391</v>
      </c>
      <c r="E24" s="19">
        <v>20</v>
      </c>
      <c r="F24" s="21">
        <v>13</v>
      </c>
      <c r="G24" s="20"/>
      <c r="H24" s="21"/>
      <c r="I24" s="19">
        <v>21</v>
      </c>
      <c r="J24" s="21">
        <v>16</v>
      </c>
      <c r="K24" s="20"/>
      <c r="L24" s="21"/>
      <c r="M24" s="19">
        <v>23</v>
      </c>
      <c r="N24" s="23">
        <v>15</v>
      </c>
      <c r="O24" s="20">
        <v>7</v>
      </c>
      <c r="P24" s="31">
        <v>4</v>
      </c>
      <c r="Q24" s="19">
        <v>23</v>
      </c>
      <c r="R24" s="23">
        <v>17</v>
      </c>
      <c r="S24" s="20"/>
      <c r="T24" s="23"/>
      <c r="U24" s="19">
        <v>23</v>
      </c>
      <c r="V24" s="56">
        <v>17</v>
      </c>
      <c r="W24" s="54"/>
      <c r="X24" s="37">
        <v>9</v>
      </c>
      <c r="Y24" s="11">
        <f t="shared" si="1"/>
        <v>591</v>
      </c>
      <c r="Z24" s="11">
        <f t="shared" si="2"/>
        <v>482</v>
      </c>
      <c r="AA24" s="11">
        <f t="shared" si="0"/>
        <v>82</v>
      </c>
    </row>
    <row r="25" spans="1:27" ht="13.5" customHeight="1" thickBot="1" x14ac:dyDescent="0.25">
      <c r="A25" s="17">
        <v>20</v>
      </c>
      <c r="B25" s="40" t="s">
        <v>187</v>
      </c>
      <c r="C25" s="41">
        <v>474</v>
      </c>
      <c r="D25" s="41">
        <v>420</v>
      </c>
      <c r="E25" s="19">
        <v>20</v>
      </c>
      <c r="F25" s="21">
        <v>16</v>
      </c>
      <c r="G25" s="20"/>
      <c r="H25" s="21"/>
      <c r="I25" s="19">
        <v>21</v>
      </c>
      <c r="J25" s="21">
        <v>15</v>
      </c>
      <c r="K25" s="20"/>
      <c r="L25" s="21"/>
      <c r="M25" s="19">
        <v>23</v>
      </c>
      <c r="N25" s="23">
        <v>17</v>
      </c>
      <c r="O25" s="20">
        <v>7</v>
      </c>
      <c r="P25" s="31">
        <v>6</v>
      </c>
      <c r="Q25" s="19">
        <v>23</v>
      </c>
      <c r="R25" s="23">
        <v>17</v>
      </c>
      <c r="S25" s="20"/>
      <c r="T25" s="23"/>
      <c r="U25" s="19">
        <v>23</v>
      </c>
      <c r="V25" s="56">
        <v>17</v>
      </c>
      <c r="W25" s="54"/>
      <c r="X25" s="37">
        <v>10</v>
      </c>
      <c r="Y25" s="11">
        <f t="shared" si="1"/>
        <v>591</v>
      </c>
      <c r="Z25" s="11">
        <f t="shared" si="2"/>
        <v>518</v>
      </c>
      <c r="AA25" s="11">
        <f t="shared" si="0"/>
        <v>88</v>
      </c>
    </row>
    <row r="26" spans="1:27" ht="13.5" customHeight="1" thickBot="1" x14ac:dyDescent="0.25">
      <c r="A26" s="17">
        <v>21</v>
      </c>
      <c r="B26" s="40" t="s">
        <v>169</v>
      </c>
      <c r="C26" s="41">
        <v>474</v>
      </c>
      <c r="D26" s="41">
        <v>452</v>
      </c>
      <c r="E26" s="19">
        <v>20</v>
      </c>
      <c r="F26" s="21">
        <v>17</v>
      </c>
      <c r="G26" s="20"/>
      <c r="H26" s="21"/>
      <c r="I26" s="19">
        <v>21</v>
      </c>
      <c r="J26" s="21">
        <v>18</v>
      </c>
      <c r="K26" s="20"/>
      <c r="L26" s="21"/>
      <c r="M26" s="19">
        <v>23</v>
      </c>
      <c r="N26" s="23">
        <v>19</v>
      </c>
      <c r="O26" s="20">
        <v>7</v>
      </c>
      <c r="P26" s="31">
        <v>5</v>
      </c>
      <c r="Q26" s="19">
        <v>23</v>
      </c>
      <c r="R26" s="23">
        <v>19</v>
      </c>
      <c r="S26" s="20"/>
      <c r="T26" s="23"/>
      <c r="U26" s="19">
        <v>23</v>
      </c>
      <c r="V26" s="56">
        <v>19</v>
      </c>
      <c r="W26" s="54"/>
      <c r="X26" s="37">
        <v>11</v>
      </c>
      <c r="Y26" s="11">
        <f t="shared" si="1"/>
        <v>591</v>
      </c>
      <c r="Z26" s="11">
        <f t="shared" si="2"/>
        <v>560</v>
      </c>
      <c r="AA26" s="11">
        <f t="shared" si="0"/>
        <v>95</v>
      </c>
    </row>
    <row r="27" spans="1:27" ht="13.5" customHeight="1" thickBot="1" x14ac:dyDescent="0.25">
      <c r="A27" s="17">
        <v>22</v>
      </c>
      <c r="B27" s="40" t="s">
        <v>170</v>
      </c>
      <c r="C27" s="41">
        <v>474</v>
      </c>
      <c r="D27" s="41">
        <v>303</v>
      </c>
      <c r="E27" s="19">
        <v>20</v>
      </c>
      <c r="F27" s="21">
        <v>10</v>
      </c>
      <c r="G27" s="20"/>
      <c r="H27" s="21"/>
      <c r="I27" s="19">
        <v>21</v>
      </c>
      <c r="J27" s="21">
        <v>13</v>
      </c>
      <c r="K27" s="20"/>
      <c r="L27" s="21"/>
      <c r="M27" s="19">
        <v>23</v>
      </c>
      <c r="N27" s="23">
        <v>14</v>
      </c>
      <c r="O27" s="20">
        <v>7</v>
      </c>
      <c r="P27" s="31">
        <v>3</v>
      </c>
      <c r="Q27" s="19">
        <v>23</v>
      </c>
      <c r="R27" s="23">
        <v>13</v>
      </c>
      <c r="S27" s="20"/>
      <c r="T27" s="23"/>
      <c r="U27" s="19">
        <v>23</v>
      </c>
      <c r="V27" s="56">
        <v>14</v>
      </c>
      <c r="W27" s="54"/>
      <c r="X27" s="37">
        <v>9</v>
      </c>
      <c r="Y27" s="11">
        <f t="shared" si="1"/>
        <v>591</v>
      </c>
      <c r="Z27" s="11">
        <f t="shared" si="2"/>
        <v>379</v>
      </c>
      <c r="AA27" s="11">
        <f t="shared" si="0"/>
        <v>65</v>
      </c>
    </row>
    <row r="28" spans="1:27" ht="13.5" customHeight="1" thickBot="1" x14ac:dyDescent="0.25">
      <c r="A28" s="17">
        <v>23</v>
      </c>
      <c r="B28" s="40" t="s">
        <v>189</v>
      </c>
      <c r="C28" s="41">
        <v>474</v>
      </c>
      <c r="D28" s="41">
        <v>297</v>
      </c>
      <c r="E28" s="19">
        <v>20</v>
      </c>
      <c r="F28" s="21">
        <v>20</v>
      </c>
      <c r="G28" s="20"/>
      <c r="H28" s="21"/>
      <c r="I28" s="19">
        <v>21</v>
      </c>
      <c r="J28" s="21">
        <v>8</v>
      </c>
      <c r="K28" s="20"/>
      <c r="L28" s="21"/>
      <c r="M28" s="19">
        <v>23</v>
      </c>
      <c r="N28" s="23">
        <v>18</v>
      </c>
      <c r="O28" s="20">
        <v>7</v>
      </c>
      <c r="P28" s="31">
        <v>1</v>
      </c>
      <c r="Q28" s="19">
        <v>23</v>
      </c>
      <c r="R28" s="23">
        <v>8</v>
      </c>
      <c r="S28" s="20"/>
      <c r="T28" s="23"/>
      <c r="U28" s="19">
        <v>23</v>
      </c>
      <c r="V28" s="56">
        <v>7</v>
      </c>
      <c r="W28" s="54"/>
      <c r="X28" s="37">
        <v>5</v>
      </c>
      <c r="Y28" s="11">
        <f t="shared" si="1"/>
        <v>591</v>
      </c>
      <c r="Z28" s="11">
        <f t="shared" si="2"/>
        <v>364</v>
      </c>
      <c r="AA28" s="11">
        <f t="shared" si="0"/>
        <v>62</v>
      </c>
    </row>
    <row r="29" spans="1:27" ht="13.5" customHeight="1" thickBot="1" x14ac:dyDescent="0.25">
      <c r="A29" s="17">
        <v>24</v>
      </c>
      <c r="B29" s="40" t="s">
        <v>190</v>
      </c>
      <c r="C29" s="41">
        <v>474</v>
      </c>
      <c r="D29" s="41">
        <v>436</v>
      </c>
      <c r="E29" s="19">
        <v>20</v>
      </c>
      <c r="F29" s="21">
        <v>9</v>
      </c>
      <c r="G29" s="20"/>
      <c r="H29" s="21"/>
      <c r="I29" s="19">
        <v>21</v>
      </c>
      <c r="J29" s="21">
        <v>20</v>
      </c>
      <c r="K29" s="20"/>
      <c r="L29" s="21"/>
      <c r="M29" s="19">
        <v>23</v>
      </c>
      <c r="N29" s="23">
        <v>22</v>
      </c>
      <c r="O29" s="20">
        <v>7</v>
      </c>
      <c r="P29" s="31">
        <v>6</v>
      </c>
      <c r="Q29" s="19">
        <v>23</v>
      </c>
      <c r="R29" s="23">
        <v>22</v>
      </c>
      <c r="S29" s="20"/>
      <c r="T29" s="23"/>
      <c r="U29" s="19">
        <v>23</v>
      </c>
      <c r="V29" s="56">
        <v>22</v>
      </c>
      <c r="W29" s="54"/>
      <c r="X29" s="37">
        <v>13</v>
      </c>
      <c r="Y29" s="11">
        <f t="shared" si="1"/>
        <v>591</v>
      </c>
      <c r="Z29" s="11">
        <f t="shared" si="2"/>
        <v>550</v>
      </c>
      <c r="AA29" s="11">
        <f t="shared" si="0"/>
        <v>94</v>
      </c>
    </row>
    <row r="30" spans="1:27" ht="13.5" customHeight="1" thickBot="1" x14ac:dyDescent="0.25">
      <c r="A30" s="17">
        <v>25</v>
      </c>
      <c r="B30" s="40" t="s">
        <v>215</v>
      </c>
      <c r="C30" s="41">
        <v>474</v>
      </c>
      <c r="D30" s="41">
        <v>295</v>
      </c>
      <c r="E30" s="19">
        <v>20</v>
      </c>
      <c r="F30" s="21">
        <v>12</v>
      </c>
      <c r="G30" s="20"/>
      <c r="H30" s="21"/>
      <c r="I30" s="19">
        <v>21</v>
      </c>
      <c r="J30" s="21">
        <v>10</v>
      </c>
      <c r="K30" s="20"/>
      <c r="L30" s="21"/>
      <c r="M30" s="19">
        <v>23</v>
      </c>
      <c r="N30" s="23">
        <v>10</v>
      </c>
      <c r="O30" s="20">
        <v>7</v>
      </c>
      <c r="P30" s="31">
        <v>2</v>
      </c>
      <c r="Q30" s="19">
        <v>23</v>
      </c>
      <c r="R30" s="23">
        <v>9</v>
      </c>
      <c r="S30" s="20"/>
      <c r="T30" s="23"/>
      <c r="U30" s="19">
        <v>23</v>
      </c>
      <c r="V30" s="56">
        <v>12</v>
      </c>
      <c r="W30" s="54"/>
      <c r="X30" s="37">
        <v>8</v>
      </c>
      <c r="Y30" s="11">
        <f t="shared" si="1"/>
        <v>591</v>
      </c>
      <c r="Z30" s="11">
        <f t="shared" si="2"/>
        <v>358</v>
      </c>
      <c r="AA30" s="11">
        <f t="shared" si="0"/>
        <v>61</v>
      </c>
    </row>
    <row r="31" spans="1:27" ht="13.5" customHeight="1" thickBot="1" x14ac:dyDescent="0.25">
      <c r="A31" s="17">
        <v>26</v>
      </c>
      <c r="B31" s="40" t="s">
        <v>191</v>
      </c>
      <c r="C31" s="41">
        <v>474</v>
      </c>
      <c r="D31" s="41">
        <v>354</v>
      </c>
      <c r="E31" s="19">
        <v>20</v>
      </c>
      <c r="F31" s="21">
        <v>15</v>
      </c>
      <c r="G31" s="20"/>
      <c r="H31" s="21"/>
      <c r="I31" s="19">
        <v>21</v>
      </c>
      <c r="J31" s="21">
        <v>19</v>
      </c>
      <c r="K31" s="20"/>
      <c r="L31" s="21"/>
      <c r="M31" s="19">
        <v>23</v>
      </c>
      <c r="N31" s="23">
        <v>19</v>
      </c>
      <c r="O31" s="20">
        <v>7</v>
      </c>
      <c r="P31" s="31">
        <v>6</v>
      </c>
      <c r="Q31" s="19">
        <v>23</v>
      </c>
      <c r="R31" s="23">
        <v>19</v>
      </c>
      <c r="S31" s="20"/>
      <c r="T31" s="23"/>
      <c r="U31" s="19">
        <v>23</v>
      </c>
      <c r="V31" s="56">
        <v>19</v>
      </c>
      <c r="W31" s="54"/>
      <c r="X31" s="37">
        <v>12</v>
      </c>
      <c r="Y31" s="11">
        <f t="shared" si="1"/>
        <v>591</v>
      </c>
      <c r="Z31" s="11">
        <f t="shared" si="2"/>
        <v>463</v>
      </c>
      <c r="AA31" s="11">
        <f t="shared" si="0"/>
        <v>79</v>
      </c>
    </row>
    <row r="32" spans="1:27" ht="13.5" customHeight="1" thickBot="1" x14ac:dyDescent="0.25">
      <c r="A32" s="17">
        <v>27</v>
      </c>
      <c r="B32" s="40" t="s">
        <v>192</v>
      </c>
      <c r="C32" s="41">
        <v>474</v>
      </c>
      <c r="D32" s="41">
        <v>276</v>
      </c>
      <c r="E32" s="19">
        <v>20</v>
      </c>
      <c r="F32" s="21">
        <v>13</v>
      </c>
      <c r="G32" s="20"/>
      <c r="H32" s="21"/>
      <c r="I32" s="19">
        <v>21</v>
      </c>
      <c r="J32" s="21">
        <v>8</v>
      </c>
      <c r="K32" s="20"/>
      <c r="L32" s="21"/>
      <c r="M32" s="19">
        <v>23</v>
      </c>
      <c r="N32" s="23">
        <v>10</v>
      </c>
      <c r="O32" s="20">
        <v>7</v>
      </c>
      <c r="P32" s="31">
        <v>3</v>
      </c>
      <c r="Q32" s="19">
        <v>23</v>
      </c>
      <c r="R32" s="23">
        <v>9</v>
      </c>
      <c r="S32" s="20"/>
      <c r="T32" s="23"/>
      <c r="U32" s="19">
        <v>23</v>
      </c>
      <c r="V32" s="56">
        <v>10</v>
      </c>
      <c r="W32" s="54"/>
      <c r="X32" s="37">
        <v>8</v>
      </c>
      <c r="Y32" s="11">
        <f t="shared" si="1"/>
        <v>591</v>
      </c>
      <c r="Z32" s="11">
        <f t="shared" si="2"/>
        <v>337</v>
      </c>
      <c r="AA32" s="11">
        <f t="shared" si="0"/>
        <v>58</v>
      </c>
    </row>
    <row r="33" spans="1:27" ht="13.5" customHeight="1" thickBot="1" x14ac:dyDescent="0.25">
      <c r="A33" s="17">
        <v>28</v>
      </c>
      <c r="B33" s="40" t="s">
        <v>193</v>
      </c>
      <c r="C33" s="41">
        <v>474</v>
      </c>
      <c r="D33" s="41">
        <v>434</v>
      </c>
      <c r="E33" s="19">
        <v>20</v>
      </c>
      <c r="F33" s="21">
        <v>19</v>
      </c>
      <c r="G33" s="20"/>
      <c r="H33" s="21"/>
      <c r="I33" s="19">
        <v>21</v>
      </c>
      <c r="J33" s="21">
        <v>17</v>
      </c>
      <c r="K33" s="20"/>
      <c r="L33" s="21"/>
      <c r="M33" s="19">
        <v>23</v>
      </c>
      <c r="N33" s="23">
        <v>19</v>
      </c>
      <c r="O33" s="20">
        <v>7</v>
      </c>
      <c r="P33" s="31">
        <v>6</v>
      </c>
      <c r="Q33" s="19">
        <v>23</v>
      </c>
      <c r="R33" s="23">
        <v>19</v>
      </c>
      <c r="S33" s="20"/>
      <c r="T33" s="23"/>
      <c r="U33" s="19">
        <v>23</v>
      </c>
      <c r="V33" s="56">
        <v>19</v>
      </c>
      <c r="W33" s="54"/>
      <c r="X33" s="37">
        <v>10</v>
      </c>
      <c r="Y33" s="11">
        <f t="shared" si="1"/>
        <v>591</v>
      </c>
      <c r="Z33" s="11">
        <f t="shared" si="2"/>
        <v>543</v>
      </c>
      <c r="AA33" s="11">
        <f t="shared" si="0"/>
        <v>92</v>
      </c>
    </row>
    <row r="34" spans="1:27" ht="13.5" customHeight="1" thickBot="1" x14ac:dyDescent="0.25">
      <c r="A34" s="17">
        <v>29</v>
      </c>
      <c r="B34" s="40" t="s">
        <v>194</v>
      </c>
      <c r="C34" s="41">
        <v>474</v>
      </c>
      <c r="D34" s="41">
        <v>441</v>
      </c>
      <c r="E34" s="19">
        <v>20</v>
      </c>
      <c r="F34" s="21">
        <v>18</v>
      </c>
      <c r="G34" s="20"/>
      <c r="H34" s="21"/>
      <c r="I34" s="19">
        <v>21</v>
      </c>
      <c r="J34" s="21">
        <v>18</v>
      </c>
      <c r="K34" s="20"/>
      <c r="L34" s="21"/>
      <c r="M34" s="19">
        <v>23</v>
      </c>
      <c r="N34" s="23">
        <v>19</v>
      </c>
      <c r="O34" s="20">
        <v>7</v>
      </c>
      <c r="P34" s="31">
        <v>6</v>
      </c>
      <c r="Q34" s="19">
        <v>23</v>
      </c>
      <c r="R34" s="23">
        <v>19</v>
      </c>
      <c r="S34" s="20"/>
      <c r="T34" s="23"/>
      <c r="U34" s="19">
        <v>23</v>
      </c>
      <c r="V34" s="56">
        <v>20</v>
      </c>
      <c r="W34" s="54"/>
      <c r="X34" s="37">
        <v>11</v>
      </c>
      <c r="Y34" s="11">
        <f t="shared" si="1"/>
        <v>591</v>
      </c>
      <c r="Z34" s="11">
        <f t="shared" si="2"/>
        <v>552</v>
      </c>
      <c r="AA34" s="11">
        <f t="shared" si="0"/>
        <v>94</v>
      </c>
    </row>
    <row r="35" spans="1:27" ht="13.5" customHeight="1" thickBot="1" x14ac:dyDescent="0.25">
      <c r="A35" s="17">
        <v>30</v>
      </c>
      <c r="B35" s="40" t="s">
        <v>195</v>
      </c>
      <c r="C35" s="41">
        <v>474</v>
      </c>
      <c r="D35" s="41">
        <v>239</v>
      </c>
      <c r="E35" s="19">
        <v>20</v>
      </c>
      <c r="F35" s="21">
        <v>10</v>
      </c>
      <c r="G35" s="20"/>
      <c r="H35" s="21"/>
      <c r="I35" s="19">
        <v>21</v>
      </c>
      <c r="J35" s="21">
        <v>9</v>
      </c>
      <c r="K35" s="20"/>
      <c r="L35" s="21"/>
      <c r="M35" s="19">
        <v>23</v>
      </c>
      <c r="N35" s="23">
        <v>13</v>
      </c>
      <c r="O35" s="20">
        <v>7</v>
      </c>
      <c r="P35" s="31">
        <v>3</v>
      </c>
      <c r="Q35" s="19">
        <v>23</v>
      </c>
      <c r="R35" s="23">
        <v>12</v>
      </c>
      <c r="S35" s="20"/>
      <c r="T35" s="23"/>
      <c r="U35" s="19">
        <v>23</v>
      </c>
      <c r="V35" s="57">
        <v>14</v>
      </c>
      <c r="W35" s="54"/>
      <c r="X35" s="38">
        <v>8</v>
      </c>
      <c r="Y35" s="11">
        <f t="shared" si="1"/>
        <v>591</v>
      </c>
      <c r="Z35" s="11">
        <f t="shared" si="2"/>
        <v>308</v>
      </c>
      <c r="AA35" s="11">
        <f t="shared" si="0"/>
        <v>53</v>
      </c>
    </row>
    <row r="37" spans="1:27" hidden="1" x14ac:dyDescent="0.2">
      <c r="A37" s="30"/>
      <c r="B37" s="29"/>
      <c r="C37" s="29"/>
      <c r="D37" s="29"/>
      <c r="X37" s="77" t="s">
        <v>209</v>
      </c>
      <c r="Y37" s="77"/>
      <c r="Z37" s="77"/>
      <c r="AA37" s="42">
        <f>COUNTIF(AA6:AA35,"&gt;74")</f>
        <v>19</v>
      </c>
    </row>
    <row r="38" spans="1:27" hidden="1" x14ac:dyDescent="0.2">
      <c r="A38" s="30"/>
      <c r="B38" s="29"/>
      <c r="C38" s="29"/>
      <c r="D38" s="29"/>
    </row>
    <row r="39" spans="1:27" x14ac:dyDescent="0.2">
      <c r="A39" s="30"/>
      <c r="B39" s="29"/>
      <c r="C39" s="29"/>
      <c r="D39" s="29"/>
      <c r="X39" s="77" t="s">
        <v>209</v>
      </c>
      <c r="Y39" s="77"/>
      <c r="Z39" s="77"/>
      <c r="AA39" s="42">
        <f>COUNTIF(AA6:AA35,"&gt;74")</f>
        <v>19</v>
      </c>
    </row>
    <row r="40" spans="1:27" x14ac:dyDescent="0.2">
      <c r="X40" s="77" t="s">
        <v>218</v>
      </c>
      <c r="Y40" s="77"/>
      <c r="Z40" s="77"/>
      <c r="AA40" s="42">
        <f>COUNTIFS(AA6:AA35,"&gt;70",AA6:AA35,"&lt;75")</f>
        <v>2</v>
      </c>
    </row>
    <row r="41" spans="1:27" x14ac:dyDescent="0.2">
      <c r="X41" s="77" t="s">
        <v>219</v>
      </c>
      <c r="Y41" s="77"/>
      <c r="Z41" s="77"/>
      <c r="AA41" s="42">
        <f>COUNTIFS(AA6:AA35,"&gt;60",AA6:AA35,"&lt;71")</f>
        <v>6</v>
      </c>
    </row>
    <row r="42" spans="1:27" x14ac:dyDescent="0.2">
      <c r="X42" s="52"/>
      <c r="Y42" s="52"/>
      <c r="Z42" s="52" t="s">
        <v>220</v>
      </c>
      <c r="AA42" s="42">
        <f>COUNTIFS(AA6:AA35,"&gt;50",AA6:AA35,"&lt;61")</f>
        <v>3</v>
      </c>
    </row>
    <row r="43" spans="1:27" x14ac:dyDescent="0.2">
      <c r="X43" s="52"/>
      <c r="Y43" s="52"/>
      <c r="Z43" s="52" t="s">
        <v>221</v>
      </c>
      <c r="AA43" s="42">
        <f>COUNTIFS(AA6:AA35,"&gt;40",AA6:AA35,"&lt;51")</f>
        <v>0</v>
      </c>
    </row>
    <row r="44" spans="1:27" x14ac:dyDescent="0.2">
      <c r="X44" s="52"/>
      <c r="Y44" s="52"/>
      <c r="Z44" s="52" t="s">
        <v>222</v>
      </c>
      <c r="AA44" s="42">
        <f>COUNTIFS(AA6:AA35,"&gt;30",AA6:AA35,"&lt;41")</f>
        <v>0</v>
      </c>
    </row>
    <row r="45" spans="1:27" x14ac:dyDescent="0.2">
      <c r="X45" s="52"/>
      <c r="Y45" s="52"/>
      <c r="Z45" s="52" t="s">
        <v>223</v>
      </c>
      <c r="AA45" s="42">
        <f>COUNTIFS(AA6:AA35,"&gt;20",AA6:AA35,"&lt;31")</f>
        <v>0</v>
      </c>
    </row>
    <row r="46" spans="1:27" x14ac:dyDescent="0.2">
      <c r="X46" s="52"/>
      <c r="Y46" s="52"/>
      <c r="Z46" s="52" t="s">
        <v>216</v>
      </c>
      <c r="AA46" s="42">
        <f>COUNTIFS(AA6:AA35,"&gt;10",AA6:AA35,"&lt;21")</f>
        <v>0</v>
      </c>
    </row>
    <row r="47" spans="1:27" x14ac:dyDescent="0.2">
      <c r="X47" s="52"/>
      <c r="Y47" s="52"/>
      <c r="Z47" s="52" t="s">
        <v>217</v>
      </c>
      <c r="AA47" s="42">
        <f>COUNTIFS(AA6:AA35,"&gt;0",AA6:AA35,"&lt;11")</f>
        <v>0</v>
      </c>
    </row>
    <row r="48" spans="1:27" x14ac:dyDescent="0.2">
      <c r="X48" s="52"/>
      <c r="Y48" s="52"/>
      <c r="Z48" s="52">
        <v>0</v>
      </c>
      <c r="AA48" s="42">
        <f>COUNTIF(AA6:AA35,"&lt;1")</f>
        <v>0</v>
      </c>
    </row>
  </sheetData>
  <sortState xmlns:xlrd2="http://schemas.microsoft.com/office/spreadsheetml/2017/richdata2" ref="B7:Y36">
    <sortCondition ref="B7"/>
  </sortState>
  <mergeCells count="19">
    <mergeCell ref="AA4:AA5"/>
    <mergeCell ref="C4:C5"/>
    <mergeCell ref="D4:D5"/>
    <mergeCell ref="I4:L4"/>
    <mergeCell ref="E4:H4"/>
    <mergeCell ref="X39:Z39"/>
    <mergeCell ref="X40:Z40"/>
    <mergeCell ref="X41:Z41"/>
    <mergeCell ref="A1:X1"/>
    <mergeCell ref="A2:X2"/>
    <mergeCell ref="A3:X3"/>
    <mergeCell ref="X37:Z37"/>
    <mergeCell ref="Q4:T4"/>
    <mergeCell ref="U4:X4"/>
    <mergeCell ref="A4:A5"/>
    <mergeCell ref="B4:B5"/>
    <mergeCell ref="Y4:Y5"/>
    <mergeCell ref="Z4:Z5"/>
    <mergeCell ref="M4:P4"/>
  </mergeCells>
  <pageMargins left="0.26" right="0.24" top="0.27" bottom="0.18" header="0.23" footer="0.16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06"/>
  <sheetViews>
    <sheetView workbookViewId="0">
      <pane xSplit="2" ySplit="5" topLeftCell="R6" activePane="bottomRight" state="frozen"/>
      <selection pane="bottomLeft" activeCell="A8" sqref="A8"/>
      <selection pane="topRight" activeCell="C1" sqref="C1"/>
      <selection pane="bottomRight" activeCell="R6" sqref="R6"/>
    </sheetView>
  </sheetViews>
  <sheetFormatPr defaultRowHeight="15" x14ac:dyDescent="0.2"/>
  <cols>
    <col min="1" max="1" width="4.70703125" style="1" bestFit="1" customWidth="1"/>
    <col min="2" max="2" width="22.328125" bestFit="1" customWidth="1"/>
    <col min="3" max="3" width="13.046875" customWidth="1"/>
    <col min="4" max="4" width="15.6015625" customWidth="1"/>
    <col min="5" max="6" width="3.8984375" customWidth="1"/>
    <col min="7" max="7" width="3.359375" customWidth="1"/>
    <col min="8" max="8" width="4.4375" customWidth="1"/>
    <col min="9" max="9" width="2.95703125" customWidth="1"/>
    <col min="10" max="10" width="3.2265625" customWidth="1"/>
    <col min="11" max="12" width="3.765625" customWidth="1"/>
    <col min="13" max="14" width="2.95703125" style="1" customWidth="1"/>
    <col min="15" max="15" width="3.09375" style="1" customWidth="1"/>
    <col min="16" max="16" width="3.359375" style="1" customWidth="1"/>
    <col min="17" max="17" width="2.95703125" style="1" customWidth="1"/>
    <col min="18" max="18" width="7.6640625" customWidth="1"/>
    <col min="19" max="19" width="5.51171875" customWidth="1"/>
    <col min="20" max="20" width="9.4140625" customWidth="1"/>
    <col min="21" max="21" width="5.6484375" style="1" bestFit="1" customWidth="1"/>
  </cols>
  <sheetData>
    <row r="1" spans="1:21" x14ac:dyDescent="0.2">
      <c r="A1" s="90" t="s">
        <v>224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47" t="s">
        <v>206</v>
      </c>
      <c r="T1" s="48" t="s">
        <v>203</v>
      </c>
      <c r="U1" s="51"/>
    </row>
    <row r="2" spans="1:21" x14ac:dyDescent="0.2">
      <c r="A2" s="90" t="s">
        <v>152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47" t="s">
        <v>207</v>
      </c>
      <c r="T2" s="48" t="s">
        <v>204</v>
      </c>
      <c r="U2" s="51"/>
    </row>
    <row r="3" spans="1:21" x14ac:dyDescent="0.2">
      <c r="A3" s="92" t="s">
        <v>227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47" t="s">
        <v>208</v>
      </c>
      <c r="T3" s="48" t="s">
        <v>205</v>
      </c>
      <c r="U3" s="51"/>
    </row>
    <row r="4" spans="1:21" s="4" customFormat="1" ht="35.25" customHeight="1" x14ac:dyDescent="0.2">
      <c r="A4" s="83" t="s">
        <v>123</v>
      </c>
      <c r="B4" s="83" t="s">
        <v>0</v>
      </c>
      <c r="C4" s="88" t="s">
        <v>225</v>
      </c>
      <c r="D4" s="88" t="s">
        <v>226</v>
      </c>
      <c r="E4" s="79" t="s">
        <v>41</v>
      </c>
      <c r="F4" s="80"/>
      <c r="G4" s="80"/>
      <c r="H4" s="80"/>
      <c r="I4" s="79" t="s">
        <v>42</v>
      </c>
      <c r="J4" s="80"/>
      <c r="K4" s="80"/>
      <c r="L4" s="80"/>
      <c r="M4" s="79" t="s">
        <v>40</v>
      </c>
      <c r="N4" s="80"/>
      <c r="O4" s="80"/>
      <c r="P4" s="80"/>
      <c r="Q4" s="81" t="s">
        <v>43</v>
      </c>
      <c r="R4" s="82"/>
      <c r="S4" s="85" t="s">
        <v>127</v>
      </c>
      <c r="T4" s="85" t="s">
        <v>128</v>
      </c>
      <c r="U4" s="94" t="s">
        <v>122</v>
      </c>
    </row>
    <row r="5" spans="1:21" s="1" customFormat="1" ht="18" customHeight="1" x14ac:dyDescent="0.2">
      <c r="A5" s="84"/>
      <c r="B5" s="84"/>
      <c r="C5" s="89"/>
      <c r="D5" s="89"/>
      <c r="E5" s="6" t="s">
        <v>149</v>
      </c>
      <c r="F5" s="6" t="s">
        <v>150</v>
      </c>
      <c r="G5" s="6" t="s">
        <v>151</v>
      </c>
      <c r="H5" s="6" t="s">
        <v>150</v>
      </c>
      <c r="I5" s="6" t="s">
        <v>149</v>
      </c>
      <c r="J5" s="6" t="s">
        <v>150</v>
      </c>
      <c r="K5" s="6" t="s">
        <v>151</v>
      </c>
      <c r="L5" s="6" t="s">
        <v>150</v>
      </c>
      <c r="M5" s="6" t="s">
        <v>149</v>
      </c>
      <c r="N5" s="6" t="s">
        <v>150</v>
      </c>
      <c r="O5" s="6" t="s">
        <v>151</v>
      </c>
      <c r="P5" s="6" t="s">
        <v>150</v>
      </c>
      <c r="Q5" s="6" t="s">
        <v>149</v>
      </c>
      <c r="R5" s="6" t="s">
        <v>150</v>
      </c>
      <c r="S5" s="86"/>
      <c r="T5" s="86"/>
      <c r="U5" s="95"/>
    </row>
    <row r="6" spans="1:21" x14ac:dyDescent="0.2">
      <c r="A6" s="3">
        <v>1</v>
      </c>
      <c r="B6" s="2" t="s">
        <v>45</v>
      </c>
      <c r="C6" s="25">
        <v>782</v>
      </c>
      <c r="D6" s="25">
        <v>534</v>
      </c>
      <c r="E6" s="7">
        <v>6</v>
      </c>
      <c r="F6" s="3">
        <v>5</v>
      </c>
      <c r="G6" s="8"/>
      <c r="H6" s="3"/>
      <c r="I6" s="70">
        <v>6</v>
      </c>
      <c r="J6" s="72">
        <v>4</v>
      </c>
      <c r="K6" s="8"/>
      <c r="L6" s="3"/>
      <c r="M6" s="75">
        <v>6</v>
      </c>
      <c r="N6" s="72">
        <v>4</v>
      </c>
      <c r="O6" s="8"/>
      <c r="P6" s="3"/>
      <c r="Q6" s="7"/>
      <c r="R6" s="3"/>
      <c r="S6" s="5">
        <f>C6+E6+G6+J6+K6+N64+O6+Q6</f>
        <v>795</v>
      </c>
      <c r="T6" s="5">
        <f>D6+F6+H6+J6+L6+N6+P6+R6</f>
        <v>547</v>
      </c>
      <c r="U6" s="5">
        <f t="shared" ref="U6:U63" si="0">ROUNDUP(T6/S6*100,0)</f>
        <v>69</v>
      </c>
    </row>
    <row r="7" spans="1:21" x14ac:dyDescent="0.2">
      <c r="A7" s="3">
        <v>2</v>
      </c>
      <c r="B7" s="2" t="s">
        <v>46</v>
      </c>
      <c r="C7" s="25">
        <v>782</v>
      </c>
      <c r="D7" s="25">
        <v>473</v>
      </c>
      <c r="E7" s="7">
        <v>6</v>
      </c>
      <c r="F7" s="3">
        <v>1</v>
      </c>
      <c r="G7" s="8"/>
      <c r="H7" s="3"/>
      <c r="I7" s="70">
        <v>6</v>
      </c>
      <c r="J7" s="72">
        <v>1</v>
      </c>
      <c r="K7" s="8"/>
      <c r="L7" s="3"/>
      <c r="M7" s="75">
        <v>6</v>
      </c>
      <c r="N7" s="72">
        <v>1</v>
      </c>
      <c r="O7" s="8"/>
      <c r="P7" s="3"/>
      <c r="Q7" s="7"/>
      <c r="R7" s="3"/>
      <c r="S7" s="5">
        <f t="shared" ref="S7:S38" si="1">C7+E7+G7+J7+K7+N7+O7+Q7</f>
        <v>790</v>
      </c>
      <c r="T7" s="5">
        <f t="shared" ref="T7:T64" si="2">D7+F7+H7+J7+L7+N7+P7+R7</f>
        <v>476</v>
      </c>
      <c r="U7" s="5">
        <f t="shared" si="0"/>
        <v>61</v>
      </c>
    </row>
    <row r="8" spans="1:21" x14ac:dyDescent="0.2">
      <c r="A8" s="3">
        <v>3</v>
      </c>
      <c r="B8" s="2" t="s">
        <v>47</v>
      </c>
      <c r="C8" s="25">
        <v>782</v>
      </c>
      <c r="D8" s="25">
        <v>653</v>
      </c>
      <c r="E8" s="7">
        <v>6</v>
      </c>
      <c r="F8" s="3">
        <v>5</v>
      </c>
      <c r="G8" s="8"/>
      <c r="H8" s="3"/>
      <c r="I8" s="70">
        <v>6</v>
      </c>
      <c r="J8" s="72">
        <v>3</v>
      </c>
      <c r="K8" s="8"/>
      <c r="L8" s="3"/>
      <c r="M8" s="75">
        <v>6</v>
      </c>
      <c r="N8" s="72">
        <v>3</v>
      </c>
      <c r="O8" s="8"/>
      <c r="P8" s="3"/>
      <c r="Q8" s="7"/>
      <c r="R8" s="3"/>
      <c r="S8" s="5">
        <f t="shared" si="1"/>
        <v>794</v>
      </c>
      <c r="T8" s="5">
        <f t="shared" si="2"/>
        <v>664</v>
      </c>
      <c r="U8" s="5">
        <f t="shared" si="0"/>
        <v>84</v>
      </c>
    </row>
    <row r="9" spans="1:21" x14ac:dyDescent="0.2">
      <c r="A9" s="3">
        <v>4</v>
      </c>
      <c r="B9" s="2" t="s">
        <v>48</v>
      </c>
      <c r="C9" s="25">
        <v>782</v>
      </c>
      <c r="D9" s="25">
        <v>331</v>
      </c>
      <c r="E9" s="7">
        <v>6</v>
      </c>
      <c r="F9" s="3">
        <v>4</v>
      </c>
      <c r="G9" s="8"/>
      <c r="H9" s="3"/>
      <c r="I9" s="70">
        <v>6</v>
      </c>
      <c r="J9" s="72">
        <v>4</v>
      </c>
      <c r="K9" s="8"/>
      <c r="L9" s="3"/>
      <c r="M9" s="75">
        <v>6</v>
      </c>
      <c r="N9" s="72">
        <v>4</v>
      </c>
      <c r="O9" s="8"/>
      <c r="P9" s="3"/>
      <c r="Q9" s="7"/>
      <c r="R9" s="3"/>
      <c r="S9" s="5">
        <f t="shared" si="1"/>
        <v>796</v>
      </c>
      <c r="T9" s="5">
        <f t="shared" si="2"/>
        <v>343</v>
      </c>
      <c r="U9" s="5">
        <f t="shared" si="0"/>
        <v>44</v>
      </c>
    </row>
    <row r="10" spans="1:21" x14ac:dyDescent="0.2">
      <c r="A10" s="3">
        <v>5</v>
      </c>
      <c r="B10" s="2" t="s">
        <v>49</v>
      </c>
      <c r="C10" s="25">
        <v>782</v>
      </c>
      <c r="D10" s="25">
        <v>416</v>
      </c>
      <c r="E10" s="7">
        <v>6</v>
      </c>
      <c r="F10" s="3">
        <v>2</v>
      </c>
      <c r="G10" s="8"/>
      <c r="H10" s="3"/>
      <c r="I10" s="70">
        <v>6</v>
      </c>
      <c r="J10" s="72">
        <v>2</v>
      </c>
      <c r="K10" s="8"/>
      <c r="L10" s="3"/>
      <c r="M10" s="75">
        <v>6</v>
      </c>
      <c r="N10" s="72">
        <v>2</v>
      </c>
      <c r="O10" s="8"/>
      <c r="P10" s="3"/>
      <c r="Q10" s="7"/>
      <c r="R10" s="3"/>
      <c r="S10" s="5">
        <f t="shared" si="1"/>
        <v>792</v>
      </c>
      <c r="T10" s="5">
        <f t="shared" si="2"/>
        <v>422</v>
      </c>
      <c r="U10" s="5">
        <f t="shared" si="0"/>
        <v>54</v>
      </c>
    </row>
    <row r="11" spans="1:21" x14ac:dyDescent="0.2">
      <c r="A11" s="3">
        <v>6</v>
      </c>
      <c r="B11" s="2" t="s">
        <v>50</v>
      </c>
      <c r="C11" s="25">
        <v>782</v>
      </c>
      <c r="D11" s="25">
        <v>328</v>
      </c>
      <c r="E11" s="7">
        <v>6</v>
      </c>
      <c r="F11" s="3">
        <v>1</v>
      </c>
      <c r="G11" s="8"/>
      <c r="H11" s="3"/>
      <c r="I11" s="70">
        <v>6</v>
      </c>
      <c r="J11" s="72">
        <v>0</v>
      </c>
      <c r="K11" s="8"/>
      <c r="L11" s="3"/>
      <c r="M11" s="75">
        <v>6</v>
      </c>
      <c r="N11" s="72">
        <v>0</v>
      </c>
      <c r="O11" s="8"/>
      <c r="P11" s="3"/>
      <c r="Q11" s="7"/>
      <c r="R11" s="3"/>
      <c r="S11" s="5">
        <f t="shared" si="1"/>
        <v>788</v>
      </c>
      <c r="T11" s="5">
        <f t="shared" si="2"/>
        <v>329</v>
      </c>
      <c r="U11" s="5">
        <f t="shared" si="0"/>
        <v>42</v>
      </c>
    </row>
    <row r="12" spans="1:21" x14ac:dyDescent="0.2">
      <c r="A12" s="3">
        <v>7</v>
      </c>
      <c r="B12" s="2" t="s">
        <v>51</v>
      </c>
      <c r="C12" s="25">
        <v>782</v>
      </c>
      <c r="D12" s="25">
        <v>363</v>
      </c>
      <c r="E12" s="7">
        <v>6</v>
      </c>
      <c r="F12" s="3">
        <v>2</v>
      </c>
      <c r="G12" s="8"/>
      <c r="H12" s="3"/>
      <c r="I12" s="70">
        <v>6</v>
      </c>
      <c r="J12" s="72">
        <v>1</v>
      </c>
      <c r="K12" s="8"/>
      <c r="L12" s="3"/>
      <c r="M12" s="75">
        <v>6</v>
      </c>
      <c r="N12" s="72">
        <v>1</v>
      </c>
      <c r="O12" s="8"/>
      <c r="P12" s="3"/>
      <c r="Q12" s="7"/>
      <c r="R12" s="3"/>
      <c r="S12" s="5">
        <f t="shared" si="1"/>
        <v>790</v>
      </c>
      <c r="T12" s="5">
        <f t="shared" si="2"/>
        <v>367</v>
      </c>
      <c r="U12" s="5">
        <f t="shared" si="0"/>
        <v>47</v>
      </c>
    </row>
    <row r="13" spans="1:21" x14ac:dyDescent="0.2">
      <c r="A13" s="3">
        <v>8</v>
      </c>
      <c r="B13" s="2" t="s">
        <v>52</v>
      </c>
      <c r="C13" s="25">
        <v>782</v>
      </c>
      <c r="D13" s="25">
        <v>404</v>
      </c>
      <c r="E13" s="7">
        <v>6</v>
      </c>
      <c r="F13" s="3">
        <v>1</v>
      </c>
      <c r="G13" s="8"/>
      <c r="H13" s="3"/>
      <c r="I13" s="70">
        <v>6</v>
      </c>
      <c r="J13" s="72">
        <v>1</v>
      </c>
      <c r="K13" s="8"/>
      <c r="L13" s="3"/>
      <c r="M13" s="75">
        <v>6</v>
      </c>
      <c r="N13" s="72">
        <v>1</v>
      </c>
      <c r="O13" s="8"/>
      <c r="P13" s="3"/>
      <c r="Q13" s="7"/>
      <c r="R13" s="3"/>
      <c r="S13" s="5">
        <f t="shared" si="1"/>
        <v>790</v>
      </c>
      <c r="T13" s="5">
        <f t="shared" si="2"/>
        <v>407</v>
      </c>
      <c r="U13" s="5">
        <f t="shared" si="0"/>
        <v>52</v>
      </c>
    </row>
    <row r="14" spans="1:21" x14ac:dyDescent="0.2">
      <c r="A14" s="3">
        <v>9</v>
      </c>
      <c r="B14" s="2" t="s">
        <v>53</v>
      </c>
      <c r="C14" s="25">
        <v>782</v>
      </c>
      <c r="D14" s="25">
        <v>442</v>
      </c>
      <c r="E14" s="7">
        <v>6</v>
      </c>
      <c r="F14" s="3">
        <v>1</v>
      </c>
      <c r="G14" s="8"/>
      <c r="H14" s="3"/>
      <c r="I14" s="70">
        <v>6</v>
      </c>
      <c r="J14" s="72">
        <v>0</v>
      </c>
      <c r="K14" s="8"/>
      <c r="L14" s="3"/>
      <c r="M14" s="75">
        <v>6</v>
      </c>
      <c r="N14" s="72">
        <v>0</v>
      </c>
      <c r="O14" s="8"/>
      <c r="P14" s="3"/>
      <c r="Q14" s="7"/>
      <c r="R14" s="3"/>
      <c r="S14" s="5">
        <f t="shared" si="1"/>
        <v>788</v>
      </c>
      <c r="T14" s="5">
        <f t="shared" si="2"/>
        <v>443</v>
      </c>
      <c r="U14" s="5">
        <f t="shared" si="0"/>
        <v>57</v>
      </c>
    </row>
    <row r="15" spans="1:21" x14ac:dyDescent="0.2">
      <c r="A15" s="3">
        <v>10</v>
      </c>
      <c r="B15" s="2" t="s">
        <v>54</v>
      </c>
      <c r="C15" s="25">
        <v>782</v>
      </c>
      <c r="D15" s="25">
        <v>470</v>
      </c>
      <c r="E15" s="7">
        <v>6</v>
      </c>
      <c r="F15" s="3">
        <v>1</v>
      </c>
      <c r="G15" s="8"/>
      <c r="H15" s="3"/>
      <c r="I15" s="70">
        <v>6</v>
      </c>
      <c r="J15" s="72">
        <v>2</v>
      </c>
      <c r="K15" s="8"/>
      <c r="L15" s="3"/>
      <c r="M15" s="75">
        <v>6</v>
      </c>
      <c r="N15" s="72">
        <v>2</v>
      </c>
      <c r="O15" s="8"/>
      <c r="P15" s="3"/>
      <c r="Q15" s="7"/>
      <c r="R15" s="3"/>
      <c r="S15" s="5">
        <f t="shared" si="1"/>
        <v>792</v>
      </c>
      <c r="T15" s="5">
        <f t="shared" si="2"/>
        <v>475</v>
      </c>
      <c r="U15" s="5">
        <f t="shared" si="0"/>
        <v>60</v>
      </c>
    </row>
    <row r="16" spans="1:21" x14ac:dyDescent="0.2">
      <c r="A16" s="3">
        <v>11</v>
      </c>
      <c r="B16" s="2" t="s">
        <v>55</v>
      </c>
      <c r="C16" s="25">
        <v>782</v>
      </c>
      <c r="D16" s="25">
        <v>609</v>
      </c>
      <c r="E16" s="7">
        <v>6</v>
      </c>
      <c r="F16" s="3">
        <v>4</v>
      </c>
      <c r="G16" s="8"/>
      <c r="H16" s="3"/>
      <c r="I16" s="70">
        <v>6</v>
      </c>
      <c r="J16" s="72">
        <v>3</v>
      </c>
      <c r="K16" s="8"/>
      <c r="L16" s="3"/>
      <c r="M16" s="75">
        <v>6</v>
      </c>
      <c r="N16" s="72">
        <v>3</v>
      </c>
      <c r="O16" s="8"/>
      <c r="P16" s="3"/>
      <c r="Q16" s="7"/>
      <c r="R16" s="3"/>
      <c r="S16" s="5">
        <f t="shared" si="1"/>
        <v>794</v>
      </c>
      <c r="T16" s="5">
        <f t="shared" si="2"/>
        <v>619</v>
      </c>
      <c r="U16" s="5">
        <f t="shared" si="0"/>
        <v>78</v>
      </c>
    </row>
    <row r="17" spans="1:21" x14ac:dyDescent="0.2">
      <c r="A17" s="3">
        <v>12</v>
      </c>
      <c r="B17" s="2" t="s">
        <v>56</v>
      </c>
      <c r="C17" s="25">
        <v>782</v>
      </c>
      <c r="D17" s="25">
        <v>114</v>
      </c>
      <c r="E17" s="7">
        <v>6</v>
      </c>
      <c r="F17" s="3">
        <v>0</v>
      </c>
      <c r="G17" s="8"/>
      <c r="H17" s="3"/>
      <c r="I17" s="70">
        <v>6</v>
      </c>
      <c r="J17" s="72">
        <v>0</v>
      </c>
      <c r="K17" s="8"/>
      <c r="L17" s="3"/>
      <c r="M17" s="75">
        <v>6</v>
      </c>
      <c r="N17" s="72">
        <v>0</v>
      </c>
      <c r="O17" s="8"/>
      <c r="P17" s="3"/>
      <c r="Q17" s="7"/>
      <c r="R17" s="3"/>
      <c r="S17" s="5">
        <f t="shared" si="1"/>
        <v>788</v>
      </c>
      <c r="T17" s="5">
        <f t="shared" si="2"/>
        <v>114</v>
      </c>
      <c r="U17" s="5">
        <f t="shared" si="0"/>
        <v>15</v>
      </c>
    </row>
    <row r="18" spans="1:21" x14ac:dyDescent="0.2">
      <c r="A18" s="3">
        <v>13</v>
      </c>
      <c r="B18" s="2" t="s">
        <v>57</v>
      </c>
      <c r="C18" s="25">
        <v>782</v>
      </c>
      <c r="D18" s="25">
        <v>129</v>
      </c>
      <c r="E18" s="7">
        <v>6</v>
      </c>
      <c r="F18" s="3">
        <v>0</v>
      </c>
      <c r="G18" s="8"/>
      <c r="H18" s="3"/>
      <c r="I18" s="70">
        <v>6</v>
      </c>
      <c r="J18" s="72">
        <v>0</v>
      </c>
      <c r="K18" s="8"/>
      <c r="L18" s="3"/>
      <c r="M18" s="75">
        <v>6</v>
      </c>
      <c r="N18" s="72">
        <v>0</v>
      </c>
      <c r="O18" s="8"/>
      <c r="P18" s="3"/>
      <c r="Q18" s="7"/>
      <c r="R18" s="3"/>
      <c r="S18" s="5">
        <f t="shared" si="1"/>
        <v>788</v>
      </c>
      <c r="T18" s="5">
        <f t="shared" si="2"/>
        <v>129</v>
      </c>
      <c r="U18" s="5">
        <f t="shared" si="0"/>
        <v>17</v>
      </c>
    </row>
    <row r="19" spans="1:21" x14ac:dyDescent="0.2">
      <c r="A19" s="3">
        <v>14</v>
      </c>
      <c r="B19" s="2" t="s">
        <v>99</v>
      </c>
      <c r="C19" s="25">
        <v>782</v>
      </c>
      <c r="D19" s="25">
        <v>503</v>
      </c>
      <c r="E19" s="7">
        <v>6</v>
      </c>
      <c r="F19" s="3">
        <v>2</v>
      </c>
      <c r="G19" s="8"/>
      <c r="H19" s="3"/>
      <c r="I19" s="70">
        <v>6</v>
      </c>
      <c r="J19" s="72">
        <v>1</v>
      </c>
      <c r="K19" s="8"/>
      <c r="L19" s="3"/>
      <c r="M19" s="75">
        <v>6</v>
      </c>
      <c r="N19" s="72">
        <v>1</v>
      </c>
      <c r="O19" s="8"/>
      <c r="P19" s="3"/>
      <c r="Q19" s="7"/>
      <c r="R19" s="3"/>
      <c r="S19" s="5">
        <f t="shared" si="1"/>
        <v>790</v>
      </c>
      <c r="T19" s="5">
        <f t="shared" si="2"/>
        <v>507</v>
      </c>
      <c r="U19" s="5">
        <f t="shared" si="0"/>
        <v>65</v>
      </c>
    </row>
    <row r="20" spans="1:21" x14ac:dyDescent="0.2">
      <c r="A20" s="3">
        <v>15</v>
      </c>
      <c r="B20" s="2" t="s">
        <v>59</v>
      </c>
      <c r="C20" s="25">
        <v>782</v>
      </c>
      <c r="D20" s="25">
        <v>252</v>
      </c>
      <c r="E20" s="7">
        <v>6</v>
      </c>
      <c r="F20" s="3">
        <v>2</v>
      </c>
      <c r="G20" s="8"/>
      <c r="H20" s="3"/>
      <c r="I20" s="70">
        <v>6</v>
      </c>
      <c r="J20" s="72">
        <v>5</v>
      </c>
      <c r="K20" s="8"/>
      <c r="L20" s="3"/>
      <c r="M20" s="75">
        <v>6</v>
      </c>
      <c r="N20" s="72">
        <v>5</v>
      </c>
      <c r="O20" s="8"/>
      <c r="P20" s="3"/>
      <c r="Q20" s="7"/>
      <c r="R20" s="3"/>
      <c r="S20" s="5">
        <f t="shared" si="1"/>
        <v>798</v>
      </c>
      <c r="T20" s="5">
        <f t="shared" si="2"/>
        <v>264</v>
      </c>
      <c r="U20" s="5">
        <f t="shared" si="0"/>
        <v>34</v>
      </c>
    </row>
    <row r="21" spans="1:21" x14ac:dyDescent="0.2">
      <c r="A21" s="3">
        <v>16</v>
      </c>
      <c r="B21" s="2" t="s">
        <v>60</v>
      </c>
      <c r="C21" s="25">
        <v>782</v>
      </c>
      <c r="D21" s="25">
        <v>339</v>
      </c>
      <c r="E21" s="7">
        <v>6</v>
      </c>
      <c r="F21" s="3">
        <v>1</v>
      </c>
      <c r="G21" s="8"/>
      <c r="H21" s="3"/>
      <c r="I21" s="70">
        <v>6</v>
      </c>
      <c r="J21" s="72">
        <v>2</v>
      </c>
      <c r="K21" s="8"/>
      <c r="L21" s="3"/>
      <c r="M21" s="75">
        <v>6</v>
      </c>
      <c r="N21" s="72">
        <v>2</v>
      </c>
      <c r="O21" s="8"/>
      <c r="P21" s="3"/>
      <c r="Q21" s="7"/>
      <c r="R21" s="3"/>
      <c r="S21" s="5">
        <f t="shared" si="1"/>
        <v>792</v>
      </c>
      <c r="T21" s="5">
        <f t="shared" si="2"/>
        <v>344</v>
      </c>
      <c r="U21" s="5">
        <f t="shared" si="0"/>
        <v>44</v>
      </c>
    </row>
    <row r="22" spans="1:21" x14ac:dyDescent="0.2">
      <c r="A22" s="3">
        <v>17</v>
      </c>
      <c r="B22" s="2" t="s">
        <v>162</v>
      </c>
      <c r="C22" s="25">
        <v>782</v>
      </c>
      <c r="D22" s="25">
        <v>183</v>
      </c>
      <c r="E22" s="7">
        <v>6</v>
      </c>
      <c r="F22" s="3">
        <v>4</v>
      </c>
      <c r="G22" s="8"/>
      <c r="H22" s="3"/>
      <c r="I22" s="70">
        <v>6</v>
      </c>
      <c r="J22" s="72">
        <v>3</v>
      </c>
      <c r="K22" s="8"/>
      <c r="L22" s="3"/>
      <c r="M22" s="75">
        <v>6</v>
      </c>
      <c r="N22" s="72">
        <v>3</v>
      </c>
      <c r="O22" s="8"/>
      <c r="P22" s="3"/>
      <c r="Q22" s="7"/>
      <c r="R22" s="3"/>
      <c r="S22" s="5">
        <f t="shared" si="1"/>
        <v>794</v>
      </c>
      <c r="T22" s="5">
        <f t="shared" si="2"/>
        <v>193</v>
      </c>
      <c r="U22" s="5">
        <f t="shared" si="0"/>
        <v>25</v>
      </c>
    </row>
    <row r="23" spans="1:21" x14ac:dyDescent="0.2">
      <c r="A23" s="3">
        <v>18</v>
      </c>
      <c r="B23" s="2" t="s">
        <v>61</v>
      </c>
      <c r="C23" s="25">
        <v>782</v>
      </c>
      <c r="D23" s="25">
        <v>2</v>
      </c>
      <c r="E23" s="7">
        <v>6</v>
      </c>
      <c r="F23" s="3">
        <v>0</v>
      </c>
      <c r="G23" s="8"/>
      <c r="H23" s="3"/>
      <c r="I23" s="70">
        <v>6</v>
      </c>
      <c r="J23" s="72">
        <v>0</v>
      </c>
      <c r="K23" s="8"/>
      <c r="L23" s="3"/>
      <c r="M23" s="75">
        <v>6</v>
      </c>
      <c r="N23" s="72">
        <v>0</v>
      </c>
      <c r="O23" s="8"/>
      <c r="P23" s="3"/>
      <c r="Q23" s="7"/>
      <c r="R23" s="3"/>
      <c r="S23" s="5">
        <f t="shared" si="1"/>
        <v>788</v>
      </c>
      <c r="T23" s="5">
        <f t="shared" si="2"/>
        <v>2</v>
      </c>
      <c r="U23" s="5">
        <f t="shared" si="0"/>
        <v>1</v>
      </c>
    </row>
    <row r="24" spans="1:21" x14ac:dyDescent="0.2">
      <c r="A24" s="3">
        <v>19</v>
      </c>
      <c r="B24" s="2" t="s">
        <v>44</v>
      </c>
      <c r="C24" s="25">
        <v>782</v>
      </c>
      <c r="D24" s="25">
        <v>479</v>
      </c>
      <c r="E24" s="7">
        <v>6</v>
      </c>
      <c r="F24" s="3">
        <v>2</v>
      </c>
      <c r="G24" s="8"/>
      <c r="H24" s="3"/>
      <c r="I24" s="70">
        <v>6</v>
      </c>
      <c r="J24" s="72">
        <v>2</v>
      </c>
      <c r="K24" s="8"/>
      <c r="L24" s="3"/>
      <c r="M24" s="75">
        <v>6</v>
      </c>
      <c r="N24" s="72">
        <v>2</v>
      </c>
      <c r="O24" s="8"/>
      <c r="P24" s="3"/>
      <c r="Q24" s="7"/>
      <c r="R24" s="3"/>
      <c r="S24" s="5">
        <f t="shared" si="1"/>
        <v>792</v>
      </c>
      <c r="T24" s="5">
        <f t="shared" si="2"/>
        <v>485</v>
      </c>
      <c r="U24" s="5">
        <f t="shared" si="0"/>
        <v>62</v>
      </c>
    </row>
    <row r="25" spans="1:21" x14ac:dyDescent="0.2">
      <c r="A25" s="3">
        <v>20</v>
      </c>
      <c r="B25" s="2" t="s">
        <v>62</v>
      </c>
      <c r="C25" s="25">
        <v>782</v>
      </c>
      <c r="D25" s="25">
        <v>488</v>
      </c>
      <c r="E25" s="7">
        <v>6</v>
      </c>
      <c r="F25" s="3">
        <v>2</v>
      </c>
      <c r="G25" s="8"/>
      <c r="H25" s="3"/>
      <c r="I25" s="70">
        <v>6</v>
      </c>
      <c r="J25" s="72">
        <v>2</v>
      </c>
      <c r="K25" s="8"/>
      <c r="L25" s="3"/>
      <c r="M25" s="75">
        <v>6</v>
      </c>
      <c r="N25" s="72">
        <v>2</v>
      </c>
      <c r="O25" s="8"/>
      <c r="P25" s="3"/>
      <c r="Q25" s="7"/>
      <c r="R25" s="3"/>
      <c r="S25" s="5">
        <f t="shared" si="1"/>
        <v>792</v>
      </c>
      <c r="T25" s="5">
        <f t="shared" si="2"/>
        <v>494</v>
      </c>
      <c r="U25" s="5">
        <f t="shared" si="0"/>
        <v>63</v>
      </c>
    </row>
    <row r="26" spans="1:21" x14ac:dyDescent="0.2">
      <c r="A26" s="3">
        <v>21</v>
      </c>
      <c r="B26" s="2" t="s">
        <v>63</v>
      </c>
      <c r="C26" s="25">
        <v>787</v>
      </c>
      <c r="D26" s="25">
        <v>124</v>
      </c>
      <c r="E26" s="7">
        <v>6</v>
      </c>
      <c r="F26" s="3">
        <v>0</v>
      </c>
      <c r="G26" s="8"/>
      <c r="H26" s="3"/>
      <c r="I26" s="70">
        <v>6</v>
      </c>
      <c r="J26" s="72">
        <v>0</v>
      </c>
      <c r="K26" s="8"/>
      <c r="L26" s="3"/>
      <c r="M26" s="75">
        <v>6</v>
      </c>
      <c r="N26" s="72">
        <v>0</v>
      </c>
      <c r="O26" s="8"/>
      <c r="P26" s="3"/>
      <c r="Q26" s="7"/>
      <c r="R26" s="3"/>
      <c r="S26" s="5">
        <f t="shared" si="1"/>
        <v>793</v>
      </c>
      <c r="T26" s="5">
        <f t="shared" si="2"/>
        <v>124</v>
      </c>
      <c r="U26" s="5">
        <f t="shared" si="0"/>
        <v>16</v>
      </c>
    </row>
    <row r="27" spans="1:21" x14ac:dyDescent="0.2">
      <c r="A27" s="3">
        <v>22</v>
      </c>
      <c r="B27" s="2" t="s">
        <v>64</v>
      </c>
      <c r="C27" s="25">
        <v>787</v>
      </c>
      <c r="D27" s="25">
        <v>232</v>
      </c>
      <c r="E27" s="7">
        <v>6</v>
      </c>
      <c r="F27" s="3">
        <v>0</v>
      </c>
      <c r="G27" s="8"/>
      <c r="H27" s="3"/>
      <c r="I27" s="70">
        <v>6</v>
      </c>
      <c r="J27" s="72">
        <v>0</v>
      </c>
      <c r="K27" s="8"/>
      <c r="L27" s="3"/>
      <c r="M27" s="75">
        <v>6</v>
      </c>
      <c r="N27" s="72">
        <v>0</v>
      </c>
      <c r="O27" s="8"/>
      <c r="P27" s="3"/>
      <c r="Q27" s="7"/>
      <c r="R27" s="3"/>
      <c r="S27" s="5">
        <f t="shared" si="1"/>
        <v>793</v>
      </c>
      <c r="T27" s="5">
        <f t="shared" si="2"/>
        <v>232</v>
      </c>
      <c r="U27" s="5">
        <f t="shared" si="0"/>
        <v>30</v>
      </c>
    </row>
    <row r="28" spans="1:21" x14ac:dyDescent="0.2">
      <c r="A28" s="3">
        <v>23</v>
      </c>
      <c r="B28" s="2" t="s">
        <v>65</v>
      </c>
      <c r="C28" s="25">
        <v>787</v>
      </c>
      <c r="D28" s="25">
        <v>396</v>
      </c>
      <c r="E28" s="7">
        <v>6</v>
      </c>
      <c r="F28" s="3">
        <v>1</v>
      </c>
      <c r="G28" s="8"/>
      <c r="H28" s="3"/>
      <c r="I28" s="70">
        <v>6</v>
      </c>
      <c r="J28" s="72">
        <v>0</v>
      </c>
      <c r="K28" s="8"/>
      <c r="L28" s="3"/>
      <c r="M28" s="75">
        <v>6</v>
      </c>
      <c r="N28" s="72">
        <v>0</v>
      </c>
      <c r="O28" s="8"/>
      <c r="P28" s="3"/>
      <c r="Q28" s="7"/>
      <c r="R28" s="3"/>
      <c r="S28" s="5">
        <f t="shared" si="1"/>
        <v>793</v>
      </c>
      <c r="T28" s="5">
        <f t="shared" si="2"/>
        <v>397</v>
      </c>
      <c r="U28" s="5">
        <f t="shared" si="0"/>
        <v>51</v>
      </c>
    </row>
    <row r="29" spans="1:21" x14ac:dyDescent="0.2">
      <c r="A29" s="3">
        <v>24</v>
      </c>
      <c r="B29" s="2" t="s">
        <v>66</v>
      </c>
      <c r="C29" s="25">
        <v>787</v>
      </c>
      <c r="D29" s="25">
        <v>238</v>
      </c>
      <c r="E29" s="7">
        <v>6</v>
      </c>
      <c r="F29" s="3">
        <v>1</v>
      </c>
      <c r="G29" s="8"/>
      <c r="H29" s="3"/>
      <c r="I29" s="70">
        <v>6</v>
      </c>
      <c r="J29" s="72">
        <v>1</v>
      </c>
      <c r="K29" s="8"/>
      <c r="L29" s="3"/>
      <c r="M29" s="75">
        <v>6</v>
      </c>
      <c r="N29" s="72">
        <v>1</v>
      </c>
      <c r="O29" s="8"/>
      <c r="P29" s="3"/>
      <c r="Q29" s="7"/>
      <c r="R29" s="3"/>
      <c r="S29" s="5">
        <f t="shared" si="1"/>
        <v>795</v>
      </c>
      <c r="T29" s="5">
        <f t="shared" si="2"/>
        <v>241</v>
      </c>
      <c r="U29" s="5">
        <f t="shared" si="0"/>
        <v>31</v>
      </c>
    </row>
    <row r="30" spans="1:21" x14ac:dyDescent="0.2">
      <c r="A30" s="3">
        <v>25</v>
      </c>
      <c r="B30" s="2" t="s">
        <v>140</v>
      </c>
      <c r="C30" s="25">
        <v>787</v>
      </c>
      <c r="D30" s="25">
        <v>378</v>
      </c>
      <c r="E30" s="7">
        <v>6</v>
      </c>
      <c r="F30" s="3">
        <v>3</v>
      </c>
      <c r="G30" s="8"/>
      <c r="H30" s="3"/>
      <c r="I30" s="70">
        <v>6</v>
      </c>
      <c r="J30" s="72">
        <v>3</v>
      </c>
      <c r="K30" s="8"/>
      <c r="L30" s="3"/>
      <c r="M30" s="75">
        <v>6</v>
      </c>
      <c r="N30" s="72">
        <v>3</v>
      </c>
      <c r="O30" s="8"/>
      <c r="P30" s="3"/>
      <c r="Q30" s="7"/>
      <c r="R30" s="3"/>
      <c r="S30" s="5">
        <f t="shared" si="1"/>
        <v>799</v>
      </c>
      <c r="T30" s="5">
        <f t="shared" si="2"/>
        <v>387</v>
      </c>
      <c r="U30" s="5">
        <f t="shared" si="0"/>
        <v>49</v>
      </c>
    </row>
    <row r="31" spans="1:21" x14ac:dyDescent="0.2">
      <c r="A31" s="3">
        <v>26</v>
      </c>
      <c r="B31" s="2" t="s">
        <v>67</v>
      </c>
      <c r="C31" s="25">
        <v>787</v>
      </c>
      <c r="D31" s="25">
        <v>125</v>
      </c>
      <c r="E31" s="7">
        <v>6</v>
      </c>
      <c r="F31" s="3">
        <v>0</v>
      </c>
      <c r="G31" s="8"/>
      <c r="H31" s="3"/>
      <c r="I31" s="70">
        <v>6</v>
      </c>
      <c r="J31" s="72">
        <v>0</v>
      </c>
      <c r="K31" s="8"/>
      <c r="L31" s="3"/>
      <c r="M31" s="75">
        <v>6</v>
      </c>
      <c r="N31" s="72">
        <v>0</v>
      </c>
      <c r="O31" s="8"/>
      <c r="P31" s="3"/>
      <c r="Q31" s="7"/>
      <c r="R31" s="3"/>
      <c r="S31" s="5">
        <f t="shared" si="1"/>
        <v>793</v>
      </c>
      <c r="T31" s="5">
        <f t="shared" si="2"/>
        <v>125</v>
      </c>
      <c r="U31" s="5">
        <f t="shared" si="0"/>
        <v>16</v>
      </c>
    </row>
    <row r="32" spans="1:21" x14ac:dyDescent="0.2">
      <c r="A32" s="3">
        <v>27</v>
      </c>
      <c r="B32" s="2" t="s">
        <v>68</v>
      </c>
      <c r="C32" s="25">
        <v>787</v>
      </c>
      <c r="D32" s="25">
        <v>155</v>
      </c>
      <c r="E32" s="7">
        <v>6</v>
      </c>
      <c r="F32" s="3">
        <v>3</v>
      </c>
      <c r="G32" s="8"/>
      <c r="H32" s="3"/>
      <c r="I32" s="70">
        <v>6</v>
      </c>
      <c r="J32" s="72">
        <v>0</v>
      </c>
      <c r="K32" s="8"/>
      <c r="L32" s="3"/>
      <c r="M32" s="75">
        <v>6</v>
      </c>
      <c r="N32" s="72">
        <v>0</v>
      </c>
      <c r="O32" s="8"/>
      <c r="P32" s="3"/>
      <c r="Q32" s="7"/>
      <c r="R32" s="3"/>
      <c r="S32" s="5">
        <f t="shared" si="1"/>
        <v>793</v>
      </c>
      <c r="T32" s="5">
        <f t="shared" si="2"/>
        <v>158</v>
      </c>
      <c r="U32" s="5">
        <f t="shared" si="0"/>
        <v>20</v>
      </c>
    </row>
    <row r="33" spans="1:21" x14ac:dyDescent="0.2">
      <c r="A33" s="3">
        <v>28</v>
      </c>
      <c r="B33" s="2" t="s">
        <v>163</v>
      </c>
      <c r="C33" s="25">
        <v>790</v>
      </c>
      <c r="D33" s="25">
        <v>333</v>
      </c>
      <c r="E33" s="7">
        <v>6</v>
      </c>
      <c r="F33" s="3">
        <v>1</v>
      </c>
      <c r="G33" s="8"/>
      <c r="H33" s="3"/>
      <c r="I33" s="70">
        <v>6</v>
      </c>
      <c r="J33" s="72">
        <v>0</v>
      </c>
      <c r="K33" s="8"/>
      <c r="L33" s="3"/>
      <c r="M33" s="75">
        <v>6</v>
      </c>
      <c r="N33" s="72">
        <v>0</v>
      </c>
      <c r="O33" s="8"/>
      <c r="P33" s="3"/>
      <c r="Q33" s="7"/>
      <c r="R33" s="3"/>
      <c r="S33" s="5">
        <f t="shared" si="1"/>
        <v>796</v>
      </c>
      <c r="T33" s="5">
        <f t="shared" si="2"/>
        <v>334</v>
      </c>
      <c r="U33" s="5">
        <f t="shared" si="0"/>
        <v>42</v>
      </c>
    </row>
    <row r="34" spans="1:21" x14ac:dyDescent="0.2">
      <c r="A34" s="3">
        <v>29</v>
      </c>
      <c r="B34" s="2" t="s">
        <v>166</v>
      </c>
      <c r="C34" s="25">
        <v>787</v>
      </c>
      <c r="D34" s="25">
        <v>424</v>
      </c>
      <c r="E34" s="7">
        <v>6</v>
      </c>
      <c r="F34" s="3">
        <v>1</v>
      </c>
      <c r="G34" s="8"/>
      <c r="H34" s="3"/>
      <c r="I34" s="70">
        <v>6</v>
      </c>
      <c r="J34" s="72">
        <v>0</v>
      </c>
      <c r="K34" s="8"/>
      <c r="L34" s="3"/>
      <c r="M34" s="75">
        <v>6</v>
      </c>
      <c r="N34" s="72">
        <v>0</v>
      </c>
      <c r="O34" s="8"/>
      <c r="P34" s="3"/>
      <c r="Q34" s="7"/>
      <c r="R34" s="3"/>
      <c r="S34" s="5">
        <f t="shared" si="1"/>
        <v>793</v>
      </c>
      <c r="T34" s="5">
        <f t="shared" si="2"/>
        <v>425</v>
      </c>
      <c r="U34" s="5">
        <f t="shared" si="0"/>
        <v>54</v>
      </c>
    </row>
    <row r="35" spans="1:21" x14ac:dyDescent="0.2">
      <c r="A35" s="3">
        <v>30</v>
      </c>
      <c r="B35" s="2" t="s">
        <v>141</v>
      </c>
      <c r="C35" s="25">
        <v>787</v>
      </c>
      <c r="D35" s="25">
        <v>353</v>
      </c>
      <c r="E35" s="7">
        <v>6</v>
      </c>
      <c r="F35" s="3">
        <v>2</v>
      </c>
      <c r="G35" s="8"/>
      <c r="H35" s="3"/>
      <c r="I35" s="70">
        <v>6</v>
      </c>
      <c r="J35" s="72">
        <v>2</v>
      </c>
      <c r="K35" s="8"/>
      <c r="L35" s="3"/>
      <c r="M35" s="75">
        <v>6</v>
      </c>
      <c r="N35" s="72">
        <v>2</v>
      </c>
      <c r="O35" s="8"/>
      <c r="P35" s="3"/>
      <c r="Q35" s="7"/>
      <c r="R35" s="3"/>
      <c r="S35" s="5">
        <f t="shared" si="1"/>
        <v>797</v>
      </c>
      <c r="T35" s="5">
        <f t="shared" si="2"/>
        <v>359</v>
      </c>
      <c r="U35" s="5">
        <f t="shared" si="0"/>
        <v>46</v>
      </c>
    </row>
    <row r="36" spans="1:21" x14ac:dyDescent="0.2">
      <c r="A36" s="3">
        <v>31</v>
      </c>
      <c r="B36" s="2" t="s">
        <v>69</v>
      </c>
      <c r="C36" s="25">
        <v>787</v>
      </c>
      <c r="D36" s="25">
        <v>251</v>
      </c>
      <c r="E36" s="7">
        <v>6</v>
      </c>
      <c r="F36" s="3">
        <v>2</v>
      </c>
      <c r="G36" s="8"/>
      <c r="H36" s="3"/>
      <c r="I36" s="70">
        <v>6</v>
      </c>
      <c r="J36" s="72">
        <v>1</v>
      </c>
      <c r="K36" s="8"/>
      <c r="L36" s="3"/>
      <c r="M36" s="75">
        <v>6</v>
      </c>
      <c r="N36" s="72">
        <v>1</v>
      </c>
      <c r="O36" s="8"/>
      <c r="P36" s="3"/>
      <c r="Q36" s="7"/>
      <c r="R36" s="3"/>
      <c r="S36" s="5">
        <f t="shared" si="1"/>
        <v>795</v>
      </c>
      <c r="T36" s="5">
        <f t="shared" si="2"/>
        <v>255</v>
      </c>
      <c r="U36" s="5">
        <f t="shared" si="0"/>
        <v>33</v>
      </c>
    </row>
    <row r="37" spans="1:21" x14ac:dyDescent="0.2">
      <c r="A37" s="3">
        <v>32</v>
      </c>
      <c r="B37" s="2" t="s">
        <v>70</v>
      </c>
      <c r="C37" s="25">
        <v>787</v>
      </c>
      <c r="D37" s="25">
        <v>359</v>
      </c>
      <c r="E37" s="7">
        <v>6</v>
      </c>
      <c r="F37" s="3">
        <v>3</v>
      </c>
      <c r="G37" s="8"/>
      <c r="H37" s="3"/>
      <c r="I37" s="70">
        <v>6</v>
      </c>
      <c r="J37" s="72">
        <v>4</v>
      </c>
      <c r="K37" s="8"/>
      <c r="L37" s="3"/>
      <c r="M37" s="75">
        <v>6</v>
      </c>
      <c r="N37" s="72">
        <v>4</v>
      </c>
      <c r="O37" s="8"/>
      <c r="P37" s="3"/>
      <c r="Q37" s="7"/>
      <c r="R37" s="3"/>
      <c r="S37" s="5">
        <f t="shared" si="1"/>
        <v>801</v>
      </c>
      <c r="T37" s="5">
        <f t="shared" si="2"/>
        <v>370</v>
      </c>
      <c r="U37" s="5">
        <f t="shared" si="0"/>
        <v>47</v>
      </c>
    </row>
    <row r="38" spans="1:21" x14ac:dyDescent="0.2">
      <c r="A38" s="3">
        <v>33</v>
      </c>
      <c r="B38" s="2" t="s">
        <v>146</v>
      </c>
      <c r="C38" s="25">
        <v>787</v>
      </c>
      <c r="D38" s="25">
        <v>245</v>
      </c>
      <c r="E38" s="7">
        <v>6</v>
      </c>
      <c r="F38" s="3">
        <v>3</v>
      </c>
      <c r="G38" s="8"/>
      <c r="H38" s="3"/>
      <c r="I38" s="70">
        <v>6</v>
      </c>
      <c r="J38" s="72">
        <v>3</v>
      </c>
      <c r="K38" s="8"/>
      <c r="L38" s="3"/>
      <c r="M38" s="75">
        <v>6</v>
      </c>
      <c r="N38" s="72">
        <v>3</v>
      </c>
      <c r="O38" s="8"/>
      <c r="P38" s="3"/>
      <c r="Q38" s="7"/>
      <c r="R38" s="3"/>
      <c r="S38" s="5">
        <f t="shared" si="1"/>
        <v>799</v>
      </c>
      <c r="T38" s="5">
        <f t="shared" si="2"/>
        <v>254</v>
      </c>
      <c r="U38" s="5">
        <f t="shared" si="0"/>
        <v>32</v>
      </c>
    </row>
    <row r="39" spans="1:21" x14ac:dyDescent="0.2">
      <c r="A39" s="3">
        <v>34</v>
      </c>
      <c r="B39" s="2" t="s">
        <v>147</v>
      </c>
      <c r="C39" s="25">
        <v>787</v>
      </c>
      <c r="D39" s="25">
        <v>310</v>
      </c>
      <c r="E39" s="7">
        <v>6</v>
      </c>
      <c r="F39" s="3">
        <v>0</v>
      </c>
      <c r="G39" s="8"/>
      <c r="H39" s="3"/>
      <c r="I39" s="70">
        <v>6</v>
      </c>
      <c r="J39" s="72">
        <v>0</v>
      </c>
      <c r="K39" s="8"/>
      <c r="L39" s="3"/>
      <c r="M39" s="75">
        <v>6</v>
      </c>
      <c r="N39" s="72">
        <v>0</v>
      </c>
      <c r="O39" s="8"/>
      <c r="P39" s="3"/>
      <c r="Q39" s="7"/>
      <c r="R39" s="3"/>
      <c r="S39" s="5">
        <f t="shared" ref="S39:S64" si="3">C39+E39+G39+J39+K39+N39+O39+Q39</f>
        <v>793</v>
      </c>
      <c r="T39" s="5">
        <f t="shared" si="2"/>
        <v>310</v>
      </c>
      <c r="U39" s="5">
        <f t="shared" si="0"/>
        <v>40</v>
      </c>
    </row>
    <row r="40" spans="1:21" x14ac:dyDescent="0.2">
      <c r="A40" s="3">
        <v>35</v>
      </c>
      <c r="B40" s="2" t="s">
        <v>144</v>
      </c>
      <c r="C40" s="25">
        <v>787</v>
      </c>
      <c r="D40" s="25">
        <v>47</v>
      </c>
      <c r="E40" s="7">
        <v>6</v>
      </c>
      <c r="F40" s="3">
        <v>0</v>
      </c>
      <c r="G40" s="8"/>
      <c r="H40" s="3"/>
      <c r="I40" s="70">
        <v>6</v>
      </c>
      <c r="J40" s="72">
        <v>0</v>
      </c>
      <c r="K40" s="8"/>
      <c r="L40" s="3"/>
      <c r="M40" s="75">
        <v>6</v>
      </c>
      <c r="N40" s="72">
        <v>0</v>
      </c>
      <c r="O40" s="8"/>
      <c r="P40" s="3"/>
      <c r="Q40" s="7"/>
      <c r="R40" s="3"/>
      <c r="S40" s="5">
        <f t="shared" si="3"/>
        <v>793</v>
      </c>
      <c r="T40" s="5">
        <f t="shared" si="2"/>
        <v>47</v>
      </c>
      <c r="U40" s="5">
        <f t="shared" si="0"/>
        <v>6</v>
      </c>
    </row>
    <row r="41" spans="1:21" x14ac:dyDescent="0.2">
      <c r="A41" s="3">
        <v>36</v>
      </c>
      <c r="B41" s="2" t="s">
        <v>145</v>
      </c>
      <c r="C41" s="25">
        <v>787</v>
      </c>
      <c r="D41" s="25">
        <v>191</v>
      </c>
      <c r="E41" s="7">
        <v>6</v>
      </c>
      <c r="F41" s="3">
        <v>1</v>
      </c>
      <c r="G41" s="8"/>
      <c r="H41" s="3"/>
      <c r="I41" s="70">
        <v>6</v>
      </c>
      <c r="J41" s="72">
        <v>0</v>
      </c>
      <c r="K41" s="8"/>
      <c r="L41" s="3"/>
      <c r="M41" s="75">
        <v>6</v>
      </c>
      <c r="N41" s="72">
        <v>0</v>
      </c>
      <c r="O41" s="8"/>
      <c r="P41" s="3"/>
      <c r="Q41" s="7"/>
      <c r="R41" s="3"/>
      <c r="S41" s="5">
        <f t="shared" si="3"/>
        <v>793</v>
      </c>
      <c r="T41" s="5">
        <f t="shared" si="2"/>
        <v>192</v>
      </c>
      <c r="U41" s="5">
        <f t="shared" si="0"/>
        <v>25</v>
      </c>
    </row>
    <row r="42" spans="1:21" x14ac:dyDescent="0.2">
      <c r="A42" s="3">
        <v>37</v>
      </c>
      <c r="B42" s="2" t="s">
        <v>142</v>
      </c>
      <c r="C42" s="25">
        <v>787</v>
      </c>
      <c r="D42" s="25">
        <v>460</v>
      </c>
      <c r="E42" s="7">
        <v>6</v>
      </c>
      <c r="F42" s="3">
        <v>2</v>
      </c>
      <c r="G42" s="8"/>
      <c r="H42" s="3"/>
      <c r="I42" s="70">
        <v>6</v>
      </c>
      <c r="J42" s="72">
        <v>4</v>
      </c>
      <c r="K42" s="8"/>
      <c r="L42" s="3"/>
      <c r="M42" s="75">
        <v>6</v>
      </c>
      <c r="N42" s="72">
        <v>4</v>
      </c>
      <c r="O42" s="8"/>
      <c r="P42" s="3"/>
      <c r="Q42" s="7"/>
      <c r="R42" s="3"/>
      <c r="S42" s="5">
        <f t="shared" si="3"/>
        <v>801</v>
      </c>
      <c r="T42" s="5">
        <f t="shared" si="2"/>
        <v>470</v>
      </c>
      <c r="U42" s="5">
        <f t="shared" si="0"/>
        <v>59</v>
      </c>
    </row>
    <row r="43" spans="1:21" x14ac:dyDescent="0.2">
      <c r="A43" s="3">
        <v>38</v>
      </c>
      <c r="B43" s="2" t="s">
        <v>71</v>
      </c>
      <c r="C43" s="25">
        <v>787</v>
      </c>
      <c r="D43" s="25">
        <v>379</v>
      </c>
      <c r="E43" s="7">
        <v>6</v>
      </c>
      <c r="F43" s="3">
        <v>5</v>
      </c>
      <c r="G43" s="8"/>
      <c r="H43" s="3"/>
      <c r="I43" s="70">
        <v>6</v>
      </c>
      <c r="J43" s="72">
        <v>4</v>
      </c>
      <c r="K43" s="8"/>
      <c r="L43" s="3"/>
      <c r="M43" s="75">
        <v>6</v>
      </c>
      <c r="N43" s="72">
        <v>4</v>
      </c>
      <c r="O43" s="8"/>
      <c r="P43" s="3"/>
      <c r="Q43" s="7"/>
      <c r="R43" s="3"/>
      <c r="S43" s="5">
        <f t="shared" si="3"/>
        <v>801</v>
      </c>
      <c r="T43" s="5">
        <f t="shared" si="2"/>
        <v>392</v>
      </c>
      <c r="U43" s="5">
        <f t="shared" si="0"/>
        <v>49</v>
      </c>
    </row>
    <row r="44" spans="1:21" x14ac:dyDescent="0.2">
      <c r="A44" s="3">
        <v>39</v>
      </c>
      <c r="B44" s="2" t="s">
        <v>72</v>
      </c>
      <c r="C44" s="25">
        <v>787</v>
      </c>
      <c r="D44" s="25">
        <v>657</v>
      </c>
      <c r="E44" s="7">
        <v>6</v>
      </c>
      <c r="F44" s="3">
        <v>5</v>
      </c>
      <c r="G44" s="8"/>
      <c r="H44" s="3"/>
      <c r="I44" s="70">
        <v>6</v>
      </c>
      <c r="J44" s="72">
        <v>4</v>
      </c>
      <c r="K44" s="8"/>
      <c r="L44" s="3"/>
      <c r="M44" s="75">
        <v>6</v>
      </c>
      <c r="N44" s="72">
        <v>4</v>
      </c>
      <c r="O44" s="8"/>
      <c r="P44" s="3"/>
      <c r="Q44" s="7"/>
      <c r="R44" s="3"/>
      <c r="S44" s="5">
        <f t="shared" si="3"/>
        <v>801</v>
      </c>
      <c r="T44" s="5">
        <f t="shared" si="2"/>
        <v>670</v>
      </c>
      <c r="U44" s="5">
        <f t="shared" si="0"/>
        <v>84</v>
      </c>
    </row>
    <row r="45" spans="1:21" x14ac:dyDescent="0.2">
      <c r="A45" s="3">
        <v>40</v>
      </c>
      <c r="B45" s="2" t="s">
        <v>73</v>
      </c>
      <c r="C45" s="25">
        <v>787</v>
      </c>
      <c r="D45" s="25">
        <v>580</v>
      </c>
      <c r="E45" s="7">
        <v>6</v>
      </c>
      <c r="F45" s="3">
        <v>1</v>
      </c>
      <c r="G45" s="8"/>
      <c r="H45" s="3"/>
      <c r="I45" s="70">
        <v>6</v>
      </c>
      <c r="J45" s="72">
        <v>4</v>
      </c>
      <c r="K45" s="8"/>
      <c r="L45" s="3"/>
      <c r="M45" s="75">
        <v>6</v>
      </c>
      <c r="N45" s="72">
        <v>4</v>
      </c>
      <c r="O45" s="8"/>
      <c r="P45" s="3"/>
      <c r="Q45" s="7"/>
      <c r="R45" s="3"/>
      <c r="S45" s="5">
        <f t="shared" si="3"/>
        <v>801</v>
      </c>
      <c r="T45" s="5">
        <f t="shared" si="2"/>
        <v>589</v>
      </c>
      <c r="U45" s="5">
        <f t="shared" si="0"/>
        <v>74</v>
      </c>
    </row>
    <row r="46" spans="1:21" x14ac:dyDescent="0.2">
      <c r="A46" s="3">
        <v>41</v>
      </c>
      <c r="B46" s="2" t="s">
        <v>74</v>
      </c>
      <c r="C46" s="25">
        <v>784</v>
      </c>
      <c r="D46" s="25">
        <v>444</v>
      </c>
      <c r="E46" s="7">
        <v>6</v>
      </c>
      <c r="F46" s="3">
        <v>0</v>
      </c>
      <c r="G46" s="8"/>
      <c r="H46" s="3"/>
      <c r="I46" s="70">
        <v>6</v>
      </c>
      <c r="J46" s="72">
        <v>3</v>
      </c>
      <c r="K46" s="8"/>
      <c r="L46" s="3"/>
      <c r="M46" s="75">
        <v>6</v>
      </c>
      <c r="N46" s="72">
        <v>3</v>
      </c>
      <c r="O46" s="8"/>
      <c r="P46" s="3"/>
      <c r="Q46" s="7"/>
      <c r="R46" s="3"/>
      <c r="S46" s="5">
        <f t="shared" si="3"/>
        <v>796</v>
      </c>
      <c r="T46" s="5">
        <f t="shared" si="2"/>
        <v>450</v>
      </c>
      <c r="U46" s="5">
        <f t="shared" si="0"/>
        <v>57</v>
      </c>
    </row>
    <row r="47" spans="1:21" x14ac:dyDescent="0.2">
      <c r="A47" s="3">
        <v>42</v>
      </c>
      <c r="B47" s="2" t="s">
        <v>75</v>
      </c>
      <c r="C47" s="25">
        <v>784</v>
      </c>
      <c r="D47" s="25">
        <v>496</v>
      </c>
      <c r="E47" s="7">
        <v>6</v>
      </c>
      <c r="F47" s="3">
        <v>1</v>
      </c>
      <c r="G47" s="8"/>
      <c r="H47" s="3"/>
      <c r="I47" s="70">
        <v>6</v>
      </c>
      <c r="J47" s="72">
        <v>2</v>
      </c>
      <c r="K47" s="8"/>
      <c r="L47" s="3"/>
      <c r="M47" s="75">
        <v>6</v>
      </c>
      <c r="N47" s="72">
        <v>2</v>
      </c>
      <c r="O47" s="8"/>
      <c r="P47" s="3"/>
      <c r="Q47" s="7"/>
      <c r="R47" s="3"/>
      <c r="S47" s="5">
        <f t="shared" si="3"/>
        <v>794</v>
      </c>
      <c r="T47" s="5">
        <f t="shared" si="2"/>
        <v>501</v>
      </c>
      <c r="U47" s="5">
        <f t="shared" si="0"/>
        <v>64</v>
      </c>
    </row>
    <row r="48" spans="1:21" x14ac:dyDescent="0.2">
      <c r="A48" s="3">
        <v>43</v>
      </c>
      <c r="B48" s="2" t="s">
        <v>76</v>
      </c>
      <c r="C48" s="25">
        <v>784</v>
      </c>
      <c r="D48" s="25">
        <v>506</v>
      </c>
      <c r="E48" s="7">
        <v>6</v>
      </c>
      <c r="F48" s="3">
        <v>1</v>
      </c>
      <c r="G48" s="8"/>
      <c r="H48" s="3"/>
      <c r="I48" s="70">
        <v>6</v>
      </c>
      <c r="J48" s="72">
        <v>4</v>
      </c>
      <c r="K48" s="8"/>
      <c r="L48" s="3"/>
      <c r="M48" s="75">
        <v>6</v>
      </c>
      <c r="N48" s="72">
        <v>4</v>
      </c>
      <c r="O48" s="8"/>
      <c r="P48" s="3"/>
      <c r="Q48" s="7"/>
      <c r="R48" s="3"/>
      <c r="S48" s="5">
        <f t="shared" si="3"/>
        <v>798</v>
      </c>
      <c r="T48" s="5">
        <f t="shared" si="2"/>
        <v>515</v>
      </c>
      <c r="U48" s="5">
        <f t="shared" si="0"/>
        <v>65</v>
      </c>
    </row>
    <row r="49" spans="1:21" x14ac:dyDescent="0.2">
      <c r="A49" s="3">
        <v>44</v>
      </c>
      <c r="B49" s="2" t="s">
        <v>77</v>
      </c>
      <c r="C49" s="25">
        <v>784</v>
      </c>
      <c r="D49" s="25">
        <v>391</v>
      </c>
      <c r="E49" s="7">
        <v>6</v>
      </c>
      <c r="F49" s="3">
        <v>2</v>
      </c>
      <c r="G49" s="8"/>
      <c r="H49" s="3"/>
      <c r="I49" s="70">
        <v>6</v>
      </c>
      <c r="J49" s="72">
        <v>2</v>
      </c>
      <c r="K49" s="8"/>
      <c r="L49" s="3"/>
      <c r="M49" s="75">
        <v>6</v>
      </c>
      <c r="N49" s="72">
        <v>2</v>
      </c>
      <c r="O49" s="8"/>
      <c r="P49" s="3"/>
      <c r="Q49" s="7"/>
      <c r="R49" s="3"/>
      <c r="S49" s="5">
        <f t="shared" si="3"/>
        <v>794</v>
      </c>
      <c r="T49" s="5">
        <f t="shared" si="2"/>
        <v>397</v>
      </c>
      <c r="U49" s="5">
        <f t="shared" si="0"/>
        <v>50</v>
      </c>
    </row>
    <row r="50" spans="1:21" x14ac:dyDescent="0.2">
      <c r="A50" s="3">
        <v>45</v>
      </c>
      <c r="B50" s="2" t="s">
        <v>165</v>
      </c>
      <c r="C50" s="25">
        <v>784</v>
      </c>
      <c r="D50" s="25">
        <v>396</v>
      </c>
      <c r="E50" s="7">
        <v>6</v>
      </c>
      <c r="F50" s="3">
        <v>1</v>
      </c>
      <c r="G50" s="8"/>
      <c r="H50" s="3"/>
      <c r="I50" s="70">
        <v>6</v>
      </c>
      <c r="J50" s="72">
        <v>2</v>
      </c>
      <c r="K50" s="8"/>
      <c r="L50" s="3"/>
      <c r="M50" s="75">
        <v>6</v>
      </c>
      <c r="N50" s="72">
        <v>2</v>
      </c>
      <c r="O50" s="8"/>
      <c r="P50" s="3"/>
      <c r="Q50" s="7"/>
      <c r="R50" s="3"/>
      <c r="S50" s="5">
        <f t="shared" si="3"/>
        <v>794</v>
      </c>
      <c r="T50" s="5">
        <f t="shared" si="2"/>
        <v>401</v>
      </c>
      <c r="U50" s="5">
        <f t="shared" si="0"/>
        <v>51</v>
      </c>
    </row>
    <row r="51" spans="1:21" x14ac:dyDescent="0.2">
      <c r="A51" s="3">
        <v>46</v>
      </c>
      <c r="B51" s="2" t="s">
        <v>164</v>
      </c>
      <c r="C51" s="25">
        <v>784</v>
      </c>
      <c r="D51" s="25">
        <v>465</v>
      </c>
      <c r="E51" s="7">
        <v>6</v>
      </c>
      <c r="F51" s="3">
        <v>1</v>
      </c>
      <c r="G51" s="8"/>
      <c r="H51" s="3"/>
      <c r="I51" s="70">
        <v>6</v>
      </c>
      <c r="J51" s="72">
        <v>2</v>
      </c>
      <c r="K51" s="8"/>
      <c r="L51" s="3"/>
      <c r="M51" s="75">
        <v>6</v>
      </c>
      <c r="N51" s="72">
        <v>1</v>
      </c>
      <c r="O51" s="8"/>
      <c r="P51" s="3"/>
      <c r="Q51" s="7"/>
      <c r="R51" s="3"/>
      <c r="S51" s="5">
        <f t="shared" si="3"/>
        <v>793</v>
      </c>
      <c r="T51" s="5">
        <f t="shared" si="2"/>
        <v>469</v>
      </c>
      <c r="U51" s="5">
        <f t="shared" si="0"/>
        <v>60</v>
      </c>
    </row>
    <row r="52" spans="1:21" x14ac:dyDescent="0.2">
      <c r="A52" s="3">
        <v>47</v>
      </c>
      <c r="B52" s="2" t="s">
        <v>78</v>
      </c>
      <c r="C52" s="25">
        <v>784</v>
      </c>
      <c r="D52" s="25">
        <v>581</v>
      </c>
      <c r="E52" s="7">
        <v>6</v>
      </c>
      <c r="F52" s="3">
        <v>2</v>
      </c>
      <c r="G52" s="8"/>
      <c r="H52" s="3"/>
      <c r="I52" s="70">
        <v>6</v>
      </c>
      <c r="J52" s="72">
        <v>4</v>
      </c>
      <c r="K52" s="8"/>
      <c r="L52" s="3"/>
      <c r="M52" s="75">
        <v>6</v>
      </c>
      <c r="N52" s="72">
        <v>4</v>
      </c>
      <c r="O52" s="8"/>
      <c r="P52" s="3"/>
      <c r="Q52" s="7"/>
      <c r="R52" s="3"/>
      <c r="S52" s="5">
        <f t="shared" si="3"/>
        <v>798</v>
      </c>
      <c r="T52" s="5">
        <f t="shared" si="2"/>
        <v>591</v>
      </c>
      <c r="U52" s="5">
        <f t="shared" si="0"/>
        <v>75</v>
      </c>
    </row>
    <row r="53" spans="1:21" x14ac:dyDescent="0.2">
      <c r="A53" s="3">
        <v>48</v>
      </c>
      <c r="B53" s="2" t="s">
        <v>79</v>
      </c>
      <c r="C53" s="25">
        <v>784</v>
      </c>
      <c r="D53" s="25">
        <v>343</v>
      </c>
      <c r="E53" s="7">
        <v>6</v>
      </c>
      <c r="F53" s="3">
        <v>2</v>
      </c>
      <c r="G53" s="8"/>
      <c r="H53" s="3"/>
      <c r="I53" s="70">
        <v>6</v>
      </c>
      <c r="J53" s="72">
        <v>3</v>
      </c>
      <c r="K53" s="8"/>
      <c r="L53" s="3"/>
      <c r="M53" s="75">
        <v>6</v>
      </c>
      <c r="N53" s="72">
        <v>3</v>
      </c>
      <c r="O53" s="8"/>
      <c r="P53" s="3"/>
      <c r="Q53" s="7"/>
      <c r="R53" s="3"/>
      <c r="S53" s="5">
        <f t="shared" si="3"/>
        <v>796</v>
      </c>
      <c r="T53" s="5">
        <f t="shared" si="2"/>
        <v>351</v>
      </c>
      <c r="U53" s="5">
        <f t="shared" si="0"/>
        <v>45</v>
      </c>
    </row>
    <row r="54" spans="1:21" x14ac:dyDescent="0.2">
      <c r="A54" s="3">
        <v>49</v>
      </c>
      <c r="B54" s="2" t="s">
        <v>80</v>
      </c>
      <c r="C54" s="25">
        <v>784</v>
      </c>
      <c r="D54" s="25">
        <v>241</v>
      </c>
      <c r="E54" s="7">
        <v>6</v>
      </c>
      <c r="F54" s="3">
        <v>2</v>
      </c>
      <c r="G54" s="8"/>
      <c r="H54" s="3"/>
      <c r="I54" s="70">
        <v>6</v>
      </c>
      <c r="J54" s="72">
        <v>1</v>
      </c>
      <c r="K54" s="8"/>
      <c r="L54" s="3"/>
      <c r="M54" s="75">
        <v>6</v>
      </c>
      <c r="N54" s="72">
        <v>1</v>
      </c>
      <c r="O54" s="8"/>
      <c r="P54" s="3"/>
      <c r="Q54" s="7"/>
      <c r="R54" s="3"/>
      <c r="S54" s="5">
        <f t="shared" si="3"/>
        <v>792</v>
      </c>
      <c r="T54" s="5">
        <f t="shared" si="2"/>
        <v>245</v>
      </c>
      <c r="U54" s="5">
        <f t="shared" si="0"/>
        <v>31</v>
      </c>
    </row>
    <row r="55" spans="1:21" x14ac:dyDescent="0.2">
      <c r="A55" s="3">
        <v>50</v>
      </c>
      <c r="B55" s="2" t="s">
        <v>148</v>
      </c>
      <c r="C55" s="25">
        <v>784</v>
      </c>
      <c r="D55" s="25">
        <v>5</v>
      </c>
      <c r="E55" s="7">
        <v>6</v>
      </c>
      <c r="F55" s="3">
        <v>0</v>
      </c>
      <c r="G55" s="8"/>
      <c r="H55" s="3"/>
      <c r="I55" s="70">
        <v>6</v>
      </c>
      <c r="J55" s="72">
        <v>0</v>
      </c>
      <c r="K55" s="8"/>
      <c r="L55" s="3"/>
      <c r="M55" s="75">
        <v>6</v>
      </c>
      <c r="N55" s="72">
        <v>0</v>
      </c>
      <c r="O55" s="8"/>
      <c r="P55" s="3"/>
      <c r="Q55" s="7"/>
      <c r="R55" s="3"/>
      <c r="S55" s="5">
        <f t="shared" si="3"/>
        <v>790</v>
      </c>
      <c r="T55" s="5">
        <f t="shared" si="2"/>
        <v>5</v>
      </c>
      <c r="U55" s="5">
        <f t="shared" si="0"/>
        <v>1</v>
      </c>
    </row>
    <row r="56" spans="1:21" x14ac:dyDescent="0.2">
      <c r="A56" s="3">
        <v>51</v>
      </c>
      <c r="B56" s="2" t="s">
        <v>81</v>
      </c>
      <c r="C56" s="25">
        <v>784</v>
      </c>
      <c r="D56" s="25">
        <v>341</v>
      </c>
      <c r="E56" s="7">
        <v>6</v>
      </c>
      <c r="F56" s="3">
        <v>2</v>
      </c>
      <c r="G56" s="8"/>
      <c r="H56" s="3"/>
      <c r="I56" s="70">
        <v>6</v>
      </c>
      <c r="J56" s="72">
        <v>4</v>
      </c>
      <c r="K56" s="8"/>
      <c r="L56" s="3"/>
      <c r="M56" s="75">
        <v>6</v>
      </c>
      <c r="N56" s="72">
        <v>4</v>
      </c>
      <c r="O56" s="8"/>
      <c r="P56" s="3"/>
      <c r="Q56" s="7"/>
      <c r="R56" s="3"/>
      <c r="S56" s="5">
        <f t="shared" si="3"/>
        <v>798</v>
      </c>
      <c r="T56" s="5">
        <f t="shared" si="2"/>
        <v>351</v>
      </c>
      <c r="U56" s="5">
        <f t="shared" si="0"/>
        <v>44</v>
      </c>
    </row>
    <row r="57" spans="1:21" x14ac:dyDescent="0.2">
      <c r="A57" s="3">
        <v>52</v>
      </c>
      <c r="B57" s="2" t="s">
        <v>83</v>
      </c>
      <c r="C57" s="25">
        <v>784</v>
      </c>
      <c r="D57" s="25">
        <v>284</v>
      </c>
      <c r="E57" s="7">
        <v>6</v>
      </c>
      <c r="F57" s="3">
        <v>1</v>
      </c>
      <c r="G57" s="8"/>
      <c r="H57" s="3"/>
      <c r="I57" s="70">
        <v>6</v>
      </c>
      <c r="J57" s="72">
        <v>0</v>
      </c>
      <c r="K57" s="8"/>
      <c r="L57" s="3"/>
      <c r="M57" s="75">
        <v>6</v>
      </c>
      <c r="N57" s="72">
        <v>0</v>
      </c>
      <c r="O57" s="8"/>
      <c r="P57" s="3"/>
      <c r="Q57" s="7"/>
      <c r="R57" s="3"/>
      <c r="S57" s="5">
        <f t="shared" si="3"/>
        <v>790</v>
      </c>
      <c r="T57" s="5">
        <f t="shared" si="2"/>
        <v>285</v>
      </c>
      <c r="U57" s="5">
        <f t="shared" si="0"/>
        <v>37</v>
      </c>
    </row>
    <row r="58" spans="1:21" x14ac:dyDescent="0.2">
      <c r="A58" s="3">
        <v>53</v>
      </c>
      <c r="B58" s="2" t="s">
        <v>82</v>
      </c>
      <c r="C58" s="25">
        <v>784</v>
      </c>
      <c r="D58" s="25">
        <v>292</v>
      </c>
      <c r="E58" s="7">
        <v>6</v>
      </c>
      <c r="F58" s="3">
        <v>0</v>
      </c>
      <c r="G58" s="8"/>
      <c r="H58" s="3"/>
      <c r="I58" s="70">
        <v>6</v>
      </c>
      <c r="J58" s="72">
        <v>0</v>
      </c>
      <c r="K58" s="8"/>
      <c r="L58" s="3"/>
      <c r="M58" s="75">
        <v>6</v>
      </c>
      <c r="N58" s="72">
        <v>0</v>
      </c>
      <c r="O58" s="8"/>
      <c r="P58" s="3"/>
      <c r="Q58" s="7"/>
      <c r="R58" s="3"/>
      <c r="S58" s="5">
        <f t="shared" si="3"/>
        <v>790</v>
      </c>
      <c r="T58" s="5">
        <f t="shared" si="2"/>
        <v>292</v>
      </c>
      <c r="U58" s="5">
        <f t="shared" si="0"/>
        <v>37</v>
      </c>
    </row>
    <row r="59" spans="1:21" x14ac:dyDescent="0.2">
      <c r="A59" s="3">
        <v>54</v>
      </c>
      <c r="B59" s="2" t="s">
        <v>143</v>
      </c>
      <c r="C59" s="25">
        <v>784</v>
      </c>
      <c r="D59" s="25">
        <v>367</v>
      </c>
      <c r="E59" s="7">
        <v>6</v>
      </c>
      <c r="F59" s="3">
        <v>1</v>
      </c>
      <c r="G59" s="8"/>
      <c r="H59" s="3"/>
      <c r="I59" s="70">
        <v>6</v>
      </c>
      <c r="J59" s="72">
        <v>0</v>
      </c>
      <c r="K59" s="8"/>
      <c r="L59" s="3"/>
      <c r="M59" s="75">
        <v>6</v>
      </c>
      <c r="N59" s="72">
        <v>0</v>
      </c>
      <c r="O59" s="8"/>
      <c r="P59" s="3"/>
      <c r="Q59" s="7"/>
      <c r="R59" s="3"/>
      <c r="S59" s="5">
        <f t="shared" si="3"/>
        <v>790</v>
      </c>
      <c r="T59" s="5">
        <f t="shared" si="2"/>
        <v>368</v>
      </c>
      <c r="U59" s="5">
        <f t="shared" si="0"/>
        <v>47</v>
      </c>
    </row>
    <row r="60" spans="1:21" x14ac:dyDescent="0.2">
      <c r="A60" s="3">
        <v>55</v>
      </c>
      <c r="B60" s="2" t="s">
        <v>84</v>
      </c>
      <c r="C60" s="25">
        <v>784</v>
      </c>
      <c r="D60" s="25">
        <v>35</v>
      </c>
      <c r="E60" s="7">
        <v>6</v>
      </c>
      <c r="F60" s="3">
        <v>0</v>
      </c>
      <c r="G60" s="8"/>
      <c r="H60" s="3"/>
      <c r="I60" s="70">
        <v>6</v>
      </c>
      <c r="J60" s="72">
        <v>0</v>
      </c>
      <c r="K60" s="8"/>
      <c r="L60" s="3"/>
      <c r="M60" s="75">
        <v>6</v>
      </c>
      <c r="N60" s="72">
        <v>0</v>
      </c>
      <c r="O60" s="8"/>
      <c r="P60" s="3"/>
      <c r="Q60" s="7"/>
      <c r="R60" s="3"/>
      <c r="S60" s="5">
        <f t="shared" si="3"/>
        <v>790</v>
      </c>
      <c r="T60" s="5">
        <f t="shared" si="2"/>
        <v>35</v>
      </c>
      <c r="U60" s="5">
        <f t="shared" si="0"/>
        <v>5</v>
      </c>
    </row>
    <row r="61" spans="1:21" x14ac:dyDescent="0.2">
      <c r="A61" s="3">
        <v>56</v>
      </c>
      <c r="B61" s="2" t="s">
        <v>85</v>
      </c>
      <c r="C61" s="25">
        <v>784</v>
      </c>
      <c r="D61" s="25">
        <v>70</v>
      </c>
      <c r="E61" s="7">
        <v>6</v>
      </c>
      <c r="F61" s="3">
        <v>0</v>
      </c>
      <c r="G61" s="8"/>
      <c r="H61" s="3"/>
      <c r="I61" s="70">
        <v>6</v>
      </c>
      <c r="J61" s="72">
        <v>0</v>
      </c>
      <c r="K61" s="8"/>
      <c r="L61" s="3"/>
      <c r="M61" s="75">
        <v>6</v>
      </c>
      <c r="N61" s="72">
        <v>0</v>
      </c>
      <c r="O61" s="8"/>
      <c r="P61" s="3"/>
      <c r="Q61" s="7"/>
      <c r="R61" s="3"/>
      <c r="S61" s="5">
        <f t="shared" si="3"/>
        <v>790</v>
      </c>
      <c r="T61" s="5">
        <f t="shared" si="2"/>
        <v>70</v>
      </c>
      <c r="U61" s="5">
        <f t="shared" si="0"/>
        <v>9</v>
      </c>
    </row>
    <row r="62" spans="1:21" x14ac:dyDescent="0.2">
      <c r="A62" s="3">
        <v>57</v>
      </c>
      <c r="B62" s="2" t="s">
        <v>86</v>
      </c>
      <c r="C62" s="25">
        <v>784</v>
      </c>
      <c r="D62" s="25">
        <v>480</v>
      </c>
      <c r="E62" s="7">
        <v>6</v>
      </c>
      <c r="F62" s="3">
        <v>1</v>
      </c>
      <c r="G62" s="8"/>
      <c r="H62" s="3"/>
      <c r="I62" s="70">
        <v>6</v>
      </c>
      <c r="J62" s="72">
        <v>3</v>
      </c>
      <c r="K62" s="8"/>
      <c r="L62" s="3"/>
      <c r="M62" s="75">
        <v>6</v>
      </c>
      <c r="N62" s="72">
        <v>3</v>
      </c>
      <c r="O62" s="8"/>
      <c r="P62" s="3"/>
      <c r="Q62" s="7"/>
      <c r="R62" s="3"/>
      <c r="S62" s="5">
        <f t="shared" si="3"/>
        <v>796</v>
      </c>
      <c r="T62" s="5">
        <f t="shared" si="2"/>
        <v>487</v>
      </c>
      <c r="U62" s="5">
        <f t="shared" si="0"/>
        <v>62</v>
      </c>
    </row>
    <row r="63" spans="1:21" x14ac:dyDescent="0.2">
      <c r="A63" s="3">
        <v>58</v>
      </c>
      <c r="B63" s="2" t="s">
        <v>87</v>
      </c>
      <c r="C63" s="25">
        <v>784</v>
      </c>
      <c r="D63" s="25">
        <v>529</v>
      </c>
      <c r="E63" s="7">
        <v>6</v>
      </c>
      <c r="F63" s="3">
        <v>1</v>
      </c>
      <c r="G63" s="8"/>
      <c r="H63" s="3"/>
      <c r="I63" s="70">
        <v>6</v>
      </c>
      <c r="J63" s="72">
        <v>5</v>
      </c>
      <c r="K63" s="8"/>
      <c r="L63" s="3"/>
      <c r="M63" s="75">
        <v>6</v>
      </c>
      <c r="N63" s="72">
        <v>5</v>
      </c>
      <c r="O63" s="8"/>
      <c r="P63" s="3"/>
      <c r="Q63" s="7"/>
      <c r="R63" s="3"/>
      <c r="S63" s="5">
        <f t="shared" si="3"/>
        <v>800</v>
      </c>
      <c r="T63" s="5">
        <f t="shared" si="2"/>
        <v>540</v>
      </c>
      <c r="U63" s="5">
        <f t="shared" si="0"/>
        <v>68</v>
      </c>
    </row>
    <row r="64" spans="1:21" x14ac:dyDescent="0.2">
      <c r="A64" s="3">
        <v>59</v>
      </c>
      <c r="B64" s="2" t="s">
        <v>88</v>
      </c>
      <c r="C64" s="25">
        <v>784</v>
      </c>
      <c r="D64" s="25">
        <v>595</v>
      </c>
      <c r="E64" s="7">
        <v>6</v>
      </c>
      <c r="F64" s="3">
        <v>1</v>
      </c>
      <c r="G64" s="8"/>
      <c r="H64" s="3"/>
      <c r="I64" s="70">
        <v>6</v>
      </c>
      <c r="J64" s="72">
        <v>3</v>
      </c>
      <c r="K64" s="8"/>
      <c r="L64" s="3"/>
      <c r="M64" s="75">
        <v>6</v>
      </c>
      <c r="N64" s="72">
        <v>3</v>
      </c>
      <c r="O64" s="8"/>
      <c r="P64" s="3"/>
      <c r="Q64" s="7"/>
      <c r="R64" s="3"/>
      <c r="S64" s="5">
        <f t="shared" si="3"/>
        <v>796</v>
      </c>
      <c r="T64" s="5">
        <f t="shared" si="2"/>
        <v>602</v>
      </c>
      <c r="U64" s="5">
        <f>ROUNDUP(T64/S64*100,0)</f>
        <v>76</v>
      </c>
    </row>
    <row r="65" spans="1:21" x14ac:dyDescent="0.2">
      <c r="N65" s="73"/>
    </row>
    <row r="66" spans="1:21" x14ac:dyDescent="0.2">
      <c r="A66" s="30"/>
      <c r="B66" s="29"/>
      <c r="N66" s="74"/>
      <c r="R66" s="77" t="s">
        <v>209</v>
      </c>
      <c r="S66" s="77"/>
      <c r="T66" s="77"/>
      <c r="U66" s="42">
        <f>COUNTIF(U6:U64,"&gt;74")</f>
        <v>5</v>
      </c>
    </row>
    <row r="67" spans="1:21" x14ac:dyDescent="0.2">
      <c r="A67" s="30"/>
      <c r="B67" s="29"/>
      <c r="N67" s="74"/>
      <c r="R67" s="77" t="s">
        <v>218</v>
      </c>
      <c r="S67" s="77"/>
      <c r="T67" s="77"/>
      <c r="U67" s="42">
        <f>COUNTIFS(U6:U64,"&gt;70",U6:U64,"&lt;75")</f>
        <v>1</v>
      </c>
    </row>
    <row r="68" spans="1:21" x14ac:dyDescent="0.2">
      <c r="A68" s="30"/>
      <c r="B68" s="29"/>
      <c r="N68" s="74"/>
      <c r="R68" s="77" t="s">
        <v>219</v>
      </c>
      <c r="S68" s="77"/>
      <c r="T68" s="77"/>
      <c r="U68" s="42">
        <f>COUNTIFS(U6:U64,"&gt;60",U6:U64,"&lt;71")</f>
        <v>9</v>
      </c>
    </row>
    <row r="69" spans="1:21" x14ac:dyDescent="0.2">
      <c r="N69" s="74"/>
      <c r="R69" s="52"/>
      <c r="S69" s="52"/>
      <c r="T69" s="52" t="s">
        <v>220</v>
      </c>
      <c r="U69" s="42">
        <f>COUNTIFS(U6:U64,"&gt;50",U6:U64,"&lt;61")</f>
        <v>10</v>
      </c>
    </row>
    <row r="70" spans="1:21" x14ac:dyDescent="0.2">
      <c r="N70" s="74"/>
      <c r="R70" s="52"/>
      <c r="S70" s="52"/>
      <c r="T70" s="52" t="s">
        <v>221</v>
      </c>
      <c r="U70" s="42">
        <f>COUNTIFS(U6:U64,"&gt;40",U6:U64,"&lt;51")</f>
        <v>13</v>
      </c>
    </row>
    <row r="71" spans="1:21" x14ac:dyDescent="0.2">
      <c r="N71" s="74"/>
      <c r="R71" s="52"/>
      <c r="S71" s="52"/>
      <c r="T71" s="52" t="s">
        <v>222</v>
      </c>
      <c r="U71" s="42">
        <f>COUNTIFS(U6:U64,"&gt;30",U6:U64,"&lt;41")</f>
        <v>8</v>
      </c>
    </row>
    <row r="72" spans="1:21" x14ac:dyDescent="0.2">
      <c r="N72" s="74"/>
      <c r="R72" s="52"/>
      <c r="S72" s="52"/>
      <c r="T72" s="52" t="s">
        <v>223</v>
      </c>
      <c r="U72" s="42">
        <f>COUNTIFS(U6:U64,"&gt;20",U6:U64,"&lt;31")</f>
        <v>3</v>
      </c>
    </row>
    <row r="73" spans="1:21" x14ac:dyDescent="0.2">
      <c r="N73" s="74"/>
      <c r="R73" s="52"/>
      <c r="S73" s="52"/>
      <c r="T73" s="52" t="s">
        <v>216</v>
      </c>
      <c r="U73" s="42">
        <f>COUNTIFS(U6:U64,"&gt;10",U6:U64,"&lt;21")</f>
        <v>5</v>
      </c>
    </row>
    <row r="74" spans="1:21" x14ac:dyDescent="0.2">
      <c r="N74" s="74"/>
      <c r="R74" s="52"/>
      <c r="S74" s="52"/>
      <c r="T74" s="52" t="s">
        <v>217</v>
      </c>
      <c r="U74" s="42">
        <f>COUNTIFS(U6:U64,"&gt;0",U6:U64,"&lt;11")</f>
        <v>5</v>
      </c>
    </row>
    <row r="75" spans="1:21" x14ac:dyDescent="0.2">
      <c r="N75" s="74"/>
      <c r="R75" s="52"/>
      <c r="S75" s="52"/>
      <c r="T75" s="52">
        <v>0</v>
      </c>
      <c r="U75" s="42">
        <f>COUNTIF(U6:U64,"&lt;1")</f>
        <v>0</v>
      </c>
    </row>
    <row r="76" spans="1:21" x14ac:dyDescent="0.2">
      <c r="N76" s="74"/>
    </row>
    <row r="77" spans="1:21" x14ac:dyDescent="0.2">
      <c r="N77" s="74"/>
    </row>
    <row r="78" spans="1:21" x14ac:dyDescent="0.2">
      <c r="N78" s="74"/>
    </row>
    <row r="79" spans="1:21" x14ac:dyDescent="0.2">
      <c r="N79" s="74"/>
    </row>
    <row r="80" spans="1:21" x14ac:dyDescent="0.2">
      <c r="N80" s="74"/>
    </row>
    <row r="81" spans="14:14" x14ac:dyDescent="0.2">
      <c r="N81" s="74"/>
    </row>
    <row r="82" spans="14:14" x14ac:dyDescent="0.2">
      <c r="N82" s="74"/>
    </row>
    <row r="83" spans="14:14" x14ac:dyDescent="0.2">
      <c r="N83" s="74"/>
    </row>
    <row r="84" spans="14:14" x14ac:dyDescent="0.2">
      <c r="N84" s="74"/>
    </row>
    <row r="85" spans="14:14" x14ac:dyDescent="0.2">
      <c r="N85" s="74"/>
    </row>
    <row r="86" spans="14:14" x14ac:dyDescent="0.2">
      <c r="N86" s="74"/>
    </row>
    <row r="87" spans="14:14" x14ac:dyDescent="0.2">
      <c r="N87" s="74"/>
    </row>
    <row r="88" spans="14:14" x14ac:dyDescent="0.2">
      <c r="N88" s="74"/>
    </row>
    <row r="89" spans="14:14" x14ac:dyDescent="0.2">
      <c r="N89" s="74"/>
    </row>
    <row r="90" spans="14:14" x14ac:dyDescent="0.2">
      <c r="N90" s="74"/>
    </row>
    <row r="91" spans="14:14" x14ac:dyDescent="0.2">
      <c r="N91" s="74"/>
    </row>
    <row r="92" spans="14:14" x14ac:dyDescent="0.2">
      <c r="N92" s="74"/>
    </row>
    <row r="93" spans="14:14" x14ac:dyDescent="0.2">
      <c r="N93" s="74"/>
    </row>
    <row r="94" spans="14:14" x14ac:dyDescent="0.2">
      <c r="N94" s="74"/>
    </row>
    <row r="95" spans="14:14" x14ac:dyDescent="0.2">
      <c r="N95" s="74"/>
    </row>
    <row r="96" spans="14:14" x14ac:dyDescent="0.2">
      <c r="N96" s="74"/>
    </row>
    <row r="97" spans="14:14" x14ac:dyDescent="0.2">
      <c r="N97" s="74"/>
    </row>
    <row r="98" spans="14:14" x14ac:dyDescent="0.2">
      <c r="N98" s="74"/>
    </row>
    <row r="99" spans="14:14" x14ac:dyDescent="0.2">
      <c r="N99" s="74"/>
    </row>
    <row r="100" spans="14:14" x14ac:dyDescent="0.2">
      <c r="N100" s="74"/>
    </row>
    <row r="101" spans="14:14" x14ac:dyDescent="0.2">
      <c r="N101" s="74"/>
    </row>
    <row r="102" spans="14:14" x14ac:dyDescent="0.2">
      <c r="N102" s="74"/>
    </row>
    <row r="103" spans="14:14" x14ac:dyDescent="0.2">
      <c r="N103" s="74"/>
    </row>
    <row r="104" spans="14:14" x14ac:dyDescent="0.2">
      <c r="N104" s="74"/>
    </row>
    <row r="105" spans="14:14" x14ac:dyDescent="0.2">
      <c r="N105" s="74"/>
    </row>
    <row r="106" spans="14:14" x14ac:dyDescent="0.2">
      <c r="N106" s="74"/>
    </row>
  </sheetData>
  <sortState xmlns:xlrd2="http://schemas.microsoft.com/office/spreadsheetml/2017/richdata2" ref="B8:BI66">
    <sortCondition ref="B8:B66"/>
  </sortState>
  <mergeCells count="17">
    <mergeCell ref="T4:T5"/>
    <mergeCell ref="S4:S5"/>
    <mergeCell ref="R67:T67"/>
    <mergeCell ref="R68:T68"/>
    <mergeCell ref="U4:U5"/>
    <mergeCell ref="R66:T66"/>
    <mergeCell ref="A1:R1"/>
    <mergeCell ref="A2:R2"/>
    <mergeCell ref="E4:H4"/>
    <mergeCell ref="A3:R3"/>
    <mergeCell ref="C4:C5"/>
    <mergeCell ref="D4:D5"/>
    <mergeCell ref="A4:A5"/>
    <mergeCell ref="B4:B5"/>
    <mergeCell ref="M4:P4"/>
    <mergeCell ref="I4:L4"/>
    <mergeCell ref="Q4:R4"/>
  </mergeCells>
  <pageMargins left="0.7" right="0.16" top="0.39" bottom="0.38" header="0.3" footer="0.3"/>
  <pageSetup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58"/>
  <sheetViews>
    <sheetView zoomScale="115" zoomScaleNormal="115" workbookViewId="0">
      <pane xSplit="2" ySplit="5" topLeftCell="AC6" activePane="bottomRight" state="frozen"/>
      <selection pane="bottomLeft" activeCell="A8" sqref="A8"/>
      <selection pane="topRight" activeCell="C1" sqref="C1"/>
      <selection pane="bottomRight" activeCell="A3" sqref="A3:V3"/>
    </sheetView>
  </sheetViews>
  <sheetFormatPr defaultColWidth="9.14453125" defaultRowHeight="11.25" x14ac:dyDescent="0.15"/>
  <cols>
    <col min="1" max="1" width="2.95703125" style="12" bestFit="1" customWidth="1"/>
    <col min="2" max="2" width="18.6953125" style="9" bestFit="1" customWidth="1"/>
    <col min="3" max="3" width="11.97265625" style="9" customWidth="1"/>
    <col min="4" max="4" width="14.52734375" style="9" customWidth="1"/>
    <col min="5" max="5" width="2.6875" style="9" customWidth="1"/>
    <col min="6" max="7" width="3.359375" style="9" customWidth="1"/>
    <col min="8" max="8" width="3.09375" style="9" customWidth="1"/>
    <col min="9" max="10" width="2.6875" style="9" customWidth="1"/>
    <col min="11" max="11" width="2.015625" style="9" customWidth="1"/>
    <col min="12" max="12" width="2.15234375" style="9" customWidth="1"/>
    <col min="13" max="14" width="2.6875" style="12" customWidth="1"/>
    <col min="15" max="15" width="2.015625" style="12" customWidth="1"/>
    <col min="16" max="16" width="2.5546875" style="12" customWidth="1"/>
    <col min="17" max="17" width="2.95703125" style="12" customWidth="1"/>
    <col min="18" max="18" width="3.359375" style="12" customWidth="1"/>
    <col min="19" max="19" width="2.95703125" style="12" customWidth="1"/>
    <col min="20" max="20" width="2.82421875" style="12" customWidth="1"/>
    <col min="21" max="21" width="4.4375" style="12" customWidth="1"/>
    <col min="22" max="22" width="5.109375" style="9" customWidth="1"/>
    <col min="23" max="23" width="7.12890625" style="9" bestFit="1" customWidth="1"/>
    <col min="24" max="24" width="7.53125" style="9" customWidth="1"/>
    <col min="25" max="25" width="4.4375" style="9" customWidth="1"/>
    <col min="26" max="16384" width="9.14453125" style="9"/>
  </cols>
  <sheetData>
    <row r="1" spans="1:25" ht="10.5" customHeight="1" x14ac:dyDescent="0.2">
      <c r="A1" s="78" t="s">
        <v>224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49" t="s">
        <v>206</v>
      </c>
      <c r="X1" s="50" t="s">
        <v>203</v>
      </c>
      <c r="Y1" s="45"/>
    </row>
    <row r="2" spans="1:25" ht="10.5" customHeight="1" x14ac:dyDescent="0.2">
      <c r="A2" s="78" t="s">
        <v>130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49" t="s">
        <v>207</v>
      </c>
      <c r="X2" s="50" t="s">
        <v>204</v>
      </c>
      <c r="Y2" s="45"/>
    </row>
    <row r="3" spans="1:25" ht="10.5" customHeight="1" x14ac:dyDescent="0.2">
      <c r="A3" s="78" t="s">
        <v>227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49" t="s">
        <v>208</v>
      </c>
      <c r="X3" s="50" t="s">
        <v>205</v>
      </c>
      <c r="Y3" s="46"/>
    </row>
    <row r="4" spans="1:25" s="10" customFormat="1" ht="29.25" customHeight="1" x14ac:dyDescent="0.2">
      <c r="A4" s="98" t="s">
        <v>153</v>
      </c>
      <c r="B4" s="102" t="s">
        <v>0</v>
      </c>
      <c r="C4" s="88" t="s">
        <v>225</v>
      </c>
      <c r="D4" s="88" t="s">
        <v>226</v>
      </c>
      <c r="E4" s="100" t="s">
        <v>117</v>
      </c>
      <c r="F4" s="101"/>
      <c r="G4" s="101"/>
      <c r="H4" s="101"/>
      <c r="I4" s="100" t="s">
        <v>118</v>
      </c>
      <c r="J4" s="101"/>
      <c r="K4" s="101"/>
      <c r="L4" s="101"/>
      <c r="M4" s="100" t="s">
        <v>119</v>
      </c>
      <c r="N4" s="101"/>
      <c r="O4" s="101"/>
      <c r="P4" s="101"/>
      <c r="Q4" s="100" t="s">
        <v>120</v>
      </c>
      <c r="R4" s="101"/>
      <c r="S4" s="101"/>
      <c r="T4" s="101"/>
      <c r="U4" s="96" t="s">
        <v>121</v>
      </c>
      <c r="V4" s="97"/>
      <c r="W4" s="98" t="s">
        <v>127</v>
      </c>
      <c r="X4" s="98" t="s">
        <v>128</v>
      </c>
      <c r="Y4" s="99" t="s">
        <v>122</v>
      </c>
    </row>
    <row r="5" spans="1:25" s="12" customFormat="1" ht="15.75" customHeight="1" x14ac:dyDescent="0.15">
      <c r="A5" s="98"/>
      <c r="B5" s="102"/>
      <c r="C5" s="89"/>
      <c r="D5" s="89"/>
      <c r="E5" s="43" t="s">
        <v>149</v>
      </c>
      <c r="F5" s="43" t="s">
        <v>150</v>
      </c>
      <c r="G5" s="43" t="s">
        <v>151</v>
      </c>
      <c r="H5" s="43" t="s">
        <v>150</v>
      </c>
      <c r="I5" s="43" t="s">
        <v>149</v>
      </c>
      <c r="J5" s="43" t="s">
        <v>150</v>
      </c>
      <c r="K5" s="43" t="s">
        <v>151</v>
      </c>
      <c r="L5" s="43" t="s">
        <v>150</v>
      </c>
      <c r="M5" s="43" t="s">
        <v>149</v>
      </c>
      <c r="N5" s="43" t="s">
        <v>150</v>
      </c>
      <c r="O5" s="43" t="s">
        <v>151</v>
      </c>
      <c r="P5" s="43" t="s">
        <v>150</v>
      </c>
      <c r="Q5" s="43" t="s">
        <v>149</v>
      </c>
      <c r="R5" s="43" t="s">
        <v>150</v>
      </c>
      <c r="S5" s="43" t="s">
        <v>151</v>
      </c>
      <c r="T5" s="43" t="s">
        <v>150</v>
      </c>
      <c r="U5" s="43" t="s">
        <v>149</v>
      </c>
      <c r="V5" s="43" t="s">
        <v>150</v>
      </c>
      <c r="W5" s="98"/>
      <c r="X5" s="98"/>
      <c r="Y5" s="99"/>
    </row>
    <row r="6" spans="1:25" ht="12" customHeight="1" x14ac:dyDescent="0.15">
      <c r="A6" s="13">
        <v>1</v>
      </c>
      <c r="B6" s="14" t="s">
        <v>94</v>
      </c>
      <c r="C6" s="26">
        <v>834</v>
      </c>
      <c r="D6" s="26">
        <v>9</v>
      </c>
      <c r="E6" s="61"/>
      <c r="F6" s="62"/>
      <c r="G6" s="63"/>
      <c r="H6" s="62"/>
      <c r="I6" s="61"/>
      <c r="J6" s="64"/>
      <c r="K6" s="63"/>
      <c r="L6" s="62"/>
      <c r="M6" s="19"/>
      <c r="N6" s="65"/>
      <c r="O6" s="63"/>
      <c r="P6" s="65"/>
      <c r="Q6" s="61"/>
      <c r="R6" s="66"/>
      <c r="S6" s="20"/>
      <c r="T6" s="67"/>
      <c r="U6" s="61"/>
      <c r="V6" s="65"/>
      <c r="W6" s="15">
        <v>834</v>
      </c>
      <c r="X6" s="15">
        <f>D6+F6+H6+J6+L6+N6+P6+R6+T6+V6</f>
        <v>9</v>
      </c>
      <c r="Y6" s="16">
        <f t="shared" ref="Y6:Y47" si="0">ROUNDUP(X6/W6*100,0)</f>
        <v>2</v>
      </c>
    </row>
    <row r="7" spans="1:25" ht="12" customHeight="1" x14ac:dyDescent="0.15">
      <c r="A7" s="17">
        <v>2</v>
      </c>
      <c r="B7" s="18" t="s">
        <v>131</v>
      </c>
      <c r="C7" s="11">
        <v>841</v>
      </c>
      <c r="D7" s="11">
        <v>123</v>
      </c>
      <c r="E7" s="61"/>
      <c r="F7" s="68"/>
      <c r="G7" s="63"/>
      <c r="H7" s="62"/>
      <c r="I7" s="61"/>
      <c r="J7" s="69"/>
      <c r="K7" s="63"/>
      <c r="L7" s="62"/>
      <c r="M7" s="19"/>
      <c r="N7" s="22"/>
      <c r="O7" s="63"/>
      <c r="P7" s="22"/>
      <c r="Q7" s="61"/>
      <c r="R7" s="67"/>
      <c r="S7" s="20"/>
      <c r="T7" s="67"/>
      <c r="U7" s="61"/>
      <c r="V7" s="22"/>
      <c r="W7" s="15">
        <f t="shared" ref="W7:X47" si="1">C7+E7+G7+I7+K7+M7+O7+Q7+S7+U7</f>
        <v>841</v>
      </c>
      <c r="X7" s="15">
        <f t="shared" si="1"/>
        <v>123</v>
      </c>
      <c r="Y7" s="24">
        <f t="shared" si="0"/>
        <v>15</v>
      </c>
    </row>
    <row r="8" spans="1:25" ht="12" customHeight="1" x14ac:dyDescent="0.15">
      <c r="A8" s="17">
        <v>3</v>
      </c>
      <c r="B8" s="18" t="s">
        <v>95</v>
      </c>
      <c r="C8" s="11">
        <v>841</v>
      </c>
      <c r="D8" s="11">
        <v>259</v>
      </c>
      <c r="E8" s="61"/>
      <c r="F8" s="68"/>
      <c r="G8" s="63"/>
      <c r="H8" s="62"/>
      <c r="I8" s="61"/>
      <c r="J8" s="69"/>
      <c r="K8" s="63"/>
      <c r="L8" s="62"/>
      <c r="M8" s="19"/>
      <c r="N8" s="22"/>
      <c r="O8" s="63"/>
      <c r="P8" s="22"/>
      <c r="Q8" s="61"/>
      <c r="R8" s="67"/>
      <c r="S8" s="20"/>
      <c r="T8" s="67"/>
      <c r="U8" s="61"/>
      <c r="V8" s="22"/>
      <c r="W8" s="15">
        <f t="shared" si="1"/>
        <v>841</v>
      </c>
      <c r="X8" s="15">
        <f t="shared" si="1"/>
        <v>259</v>
      </c>
      <c r="Y8" s="24">
        <f t="shared" si="0"/>
        <v>31</v>
      </c>
    </row>
    <row r="9" spans="1:25" ht="12" customHeight="1" x14ac:dyDescent="0.15">
      <c r="A9" s="17">
        <v>4</v>
      </c>
      <c r="B9" s="18" t="s">
        <v>96</v>
      </c>
      <c r="C9" s="11">
        <v>841</v>
      </c>
      <c r="D9" s="11">
        <v>310</v>
      </c>
      <c r="E9" s="61"/>
      <c r="F9" s="68"/>
      <c r="G9" s="63"/>
      <c r="H9" s="62"/>
      <c r="I9" s="61"/>
      <c r="J9" s="69"/>
      <c r="K9" s="63"/>
      <c r="L9" s="62"/>
      <c r="M9" s="19"/>
      <c r="N9" s="22"/>
      <c r="O9" s="63"/>
      <c r="P9" s="22"/>
      <c r="Q9" s="61"/>
      <c r="R9" s="67"/>
      <c r="S9" s="20"/>
      <c r="T9" s="67"/>
      <c r="U9" s="61"/>
      <c r="V9" s="22"/>
      <c r="W9" s="15">
        <f t="shared" si="1"/>
        <v>841</v>
      </c>
      <c r="X9" s="15">
        <f t="shared" si="1"/>
        <v>310</v>
      </c>
      <c r="Y9" s="24">
        <f t="shared" si="0"/>
        <v>37</v>
      </c>
    </row>
    <row r="10" spans="1:25" ht="12" customHeight="1" x14ac:dyDescent="0.15">
      <c r="A10" s="17">
        <v>5</v>
      </c>
      <c r="B10" s="18" t="s">
        <v>97</v>
      </c>
      <c r="C10" s="11">
        <v>841</v>
      </c>
      <c r="D10" s="11">
        <v>317</v>
      </c>
      <c r="E10" s="61"/>
      <c r="F10" s="68"/>
      <c r="G10" s="63"/>
      <c r="H10" s="62"/>
      <c r="I10" s="61"/>
      <c r="J10" s="69"/>
      <c r="K10" s="63"/>
      <c r="L10" s="62"/>
      <c r="M10" s="19"/>
      <c r="N10" s="22"/>
      <c r="O10" s="63"/>
      <c r="P10" s="22"/>
      <c r="Q10" s="61"/>
      <c r="R10" s="67"/>
      <c r="S10" s="20"/>
      <c r="T10" s="67"/>
      <c r="U10" s="61"/>
      <c r="V10" s="22"/>
      <c r="W10" s="15">
        <f t="shared" si="1"/>
        <v>841</v>
      </c>
      <c r="X10" s="15">
        <f t="shared" si="1"/>
        <v>317</v>
      </c>
      <c r="Y10" s="24">
        <f t="shared" si="0"/>
        <v>38</v>
      </c>
    </row>
    <row r="11" spans="1:25" ht="12" customHeight="1" x14ac:dyDescent="0.15">
      <c r="A11" s="17">
        <v>6</v>
      </c>
      <c r="B11" s="18" t="s">
        <v>98</v>
      </c>
      <c r="C11" s="11">
        <v>841</v>
      </c>
      <c r="D11" s="11">
        <v>347</v>
      </c>
      <c r="E11" s="61"/>
      <c r="F11" s="68"/>
      <c r="G11" s="63"/>
      <c r="H11" s="62"/>
      <c r="I11" s="61"/>
      <c r="J11" s="69"/>
      <c r="K11" s="63"/>
      <c r="L11" s="62"/>
      <c r="M11" s="19"/>
      <c r="N11" s="22"/>
      <c r="O11" s="63"/>
      <c r="P11" s="22"/>
      <c r="Q11" s="61"/>
      <c r="R11" s="67"/>
      <c r="S11" s="20"/>
      <c r="T11" s="67"/>
      <c r="U11" s="61"/>
      <c r="V11" s="22"/>
      <c r="W11" s="15">
        <f t="shared" si="1"/>
        <v>841</v>
      </c>
      <c r="X11" s="15">
        <f t="shared" si="1"/>
        <v>347</v>
      </c>
      <c r="Y11" s="24">
        <f t="shared" si="0"/>
        <v>42</v>
      </c>
    </row>
    <row r="12" spans="1:25" ht="12" customHeight="1" x14ac:dyDescent="0.15">
      <c r="A12" s="17">
        <v>7</v>
      </c>
      <c r="B12" s="18" t="s">
        <v>58</v>
      </c>
      <c r="C12" s="11">
        <v>841</v>
      </c>
      <c r="D12" s="11">
        <v>261</v>
      </c>
      <c r="E12" s="61"/>
      <c r="F12" s="68"/>
      <c r="G12" s="63"/>
      <c r="H12" s="62"/>
      <c r="I12" s="61"/>
      <c r="J12" s="69"/>
      <c r="K12" s="63"/>
      <c r="L12" s="62"/>
      <c r="M12" s="19"/>
      <c r="N12" s="22"/>
      <c r="O12" s="63"/>
      <c r="P12" s="22"/>
      <c r="Q12" s="61"/>
      <c r="R12" s="67"/>
      <c r="S12" s="20"/>
      <c r="T12" s="67"/>
      <c r="U12" s="61"/>
      <c r="V12" s="22"/>
      <c r="W12" s="15">
        <f t="shared" si="1"/>
        <v>841</v>
      </c>
      <c r="X12" s="15">
        <f t="shared" si="1"/>
        <v>261</v>
      </c>
      <c r="Y12" s="24">
        <f t="shared" si="0"/>
        <v>32</v>
      </c>
    </row>
    <row r="13" spans="1:25" ht="12" customHeight="1" x14ac:dyDescent="0.15">
      <c r="A13" s="17">
        <v>8</v>
      </c>
      <c r="B13" s="18" t="s">
        <v>155</v>
      </c>
      <c r="C13" s="11">
        <v>841</v>
      </c>
      <c r="D13" s="11">
        <v>37</v>
      </c>
      <c r="E13" s="61"/>
      <c r="F13" s="68"/>
      <c r="G13" s="63"/>
      <c r="H13" s="62"/>
      <c r="I13" s="61"/>
      <c r="J13" s="69"/>
      <c r="K13" s="63"/>
      <c r="L13" s="62"/>
      <c r="M13" s="19"/>
      <c r="N13" s="22"/>
      <c r="O13" s="63"/>
      <c r="P13" s="22"/>
      <c r="Q13" s="61"/>
      <c r="R13" s="67"/>
      <c r="S13" s="20"/>
      <c r="T13" s="67"/>
      <c r="U13" s="61"/>
      <c r="V13" s="22"/>
      <c r="W13" s="15">
        <f t="shared" si="1"/>
        <v>841</v>
      </c>
      <c r="X13" s="15">
        <f t="shared" si="1"/>
        <v>37</v>
      </c>
      <c r="Y13" s="24">
        <f t="shared" si="0"/>
        <v>5</v>
      </c>
    </row>
    <row r="14" spans="1:25" ht="12" customHeight="1" x14ac:dyDescent="0.15">
      <c r="A14" s="17">
        <v>9</v>
      </c>
      <c r="B14" s="18" t="s">
        <v>100</v>
      </c>
      <c r="C14" s="11">
        <v>841</v>
      </c>
      <c r="D14" s="11">
        <v>421</v>
      </c>
      <c r="E14" s="61"/>
      <c r="F14" s="68"/>
      <c r="G14" s="63"/>
      <c r="H14" s="62"/>
      <c r="I14" s="61"/>
      <c r="J14" s="69"/>
      <c r="K14" s="63"/>
      <c r="L14" s="62"/>
      <c r="M14" s="19"/>
      <c r="N14" s="22"/>
      <c r="O14" s="63"/>
      <c r="P14" s="22"/>
      <c r="Q14" s="61"/>
      <c r="R14" s="67"/>
      <c r="S14" s="20"/>
      <c r="T14" s="67"/>
      <c r="U14" s="61"/>
      <c r="V14" s="22"/>
      <c r="W14" s="15">
        <f t="shared" si="1"/>
        <v>841</v>
      </c>
      <c r="X14" s="15">
        <f t="shared" si="1"/>
        <v>421</v>
      </c>
      <c r="Y14" s="24">
        <f t="shared" si="0"/>
        <v>51</v>
      </c>
    </row>
    <row r="15" spans="1:25" ht="12" customHeight="1" x14ac:dyDescent="0.15">
      <c r="A15" s="17">
        <v>10</v>
      </c>
      <c r="B15" s="18" t="s">
        <v>156</v>
      </c>
      <c r="C15" s="11">
        <v>841</v>
      </c>
      <c r="D15" s="11">
        <v>130</v>
      </c>
      <c r="E15" s="61"/>
      <c r="F15" s="68"/>
      <c r="G15" s="63"/>
      <c r="H15" s="62"/>
      <c r="I15" s="61"/>
      <c r="J15" s="69"/>
      <c r="K15" s="63"/>
      <c r="L15" s="62"/>
      <c r="M15" s="19"/>
      <c r="N15" s="22"/>
      <c r="O15" s="63"/>
      <c r="P15" s="22"/>
      <c r="Q15" s="61"/>
      <c r="R15" s="67"/>
      <c r="S15" s="20"/>
      <c r="T15" s="67"/>
      <c r="U15" s="61"/>
      <c r="V15" s="22"/>
      <c r="W15" s="15">
        <f t="shared" si="1"/>
        <v>841</v>
      </c>
      <c r="X15" s="15">
        <f t="shared" si="1"/>
        <v>130</v>
      </c>
      <c r="Y15" s="24">
        <f t="shared" si="0"/>
        <v>16</v>
      </c>
    </row>
    <row r="16" spans="1:25" ht="12" customHeight="1" x14ac:dyDescent="0.15">
      <c r="A16" s="17">
        <v>11</v>
      </c>
      <c r="B16" s="18" t="s">
        <v>44</v>
      </c>
      <c r="C16" s="11">
        <v>840</v>
      </c>
      <c r="D16" s="11">
        <v>376</v>
      </c>
      <c r="E16" s="61"/>
      <c r="F16" s="68"/>
      <c r="G16" s="63"/>
      <c r="H16" s="62"/>
      <c r="I16" s="61"/>
      <c r="J16" s="69"/>
      <c r="K16" s="63"/>
      <c r="L16" s="62"/>
      <c r="M16" s="19"/>
      <c r="N16" s="22"/>
      <c r="O16" s="20"/>
      <c r="P16" s="22"/>
      <c r="Q16" s="61"/>
      <c r="R16" s="67"/>
      <c r="S16" s="20"/>
      <c r="T16" s="67"/>
      <c r="U16" s="61"/>
      <c r="V16" s="22"/>
      <c r="W16" s="15">
        <f t="shared" si="1"/>
        <v>840</v>
      </c>
      <c r="X16" s="15">
        <f t="shared" si="1"/>
        <v>376</v>
      </c>
      <c r="Y16" s="24">
        <f t="shared" si="0"/>
        <v>45</v>
      </c>
    </row>
    <row r="17" spans="1:25" ht="12" customHeight="1" x14ac:dyDescent="0.15">
      <c r="A17" s="17">
        <v>12</v>
      </c>
      <c r="B17" s="18" t="s">
        <v>154</v>
      </c>
      <c r="C17" s="11">
        <v>840</v>
      </c>
      <c r="D17" s="11">
        <v>39</v>
      </c>
      <c r="E17" s="61"/>
      <c r="F17" s="68"/>
      <c r="G17" s="63"/>
      <c r="H17" s="62"/>
      <c r="I17" s="61"/>
      <c r="J17" s="69"/>
      <c r="K17" s="63"/>
      <c r="L17" s="62"/>
      <c r="M17" s="19"/>
      <c r="N17" s="22"/>
      <c r="O17" s="20"/>
      <c r="P17" s="22"/>
      <c r="Q17" s="61"/>
      <c r="R17" s="67"/>
      <c r="S17" s="20"/>
      <c r="T17" s="67"/>
      <c r="U17" s="61"/>
      <c r="V17" s="22"/>
      <c r="W17" s="15">
        <f t="shared" si="1"/>
        <v>840</v>
      </c>
      <c r="X17" s="15">
        <f t="shared" si="1"/>
        <v>39</v>
      </c>
      <c r="Y17" s="24">
        <f t="shared" si="0"/>
        <v>5</v>
      </c>
    </row>
    <row r="18" spans="1:25" ht="12" customHeight="1" x14ac:dyDescent="0.15">
      <c r="A18" s="17">
        <v>13</v>
      </c>
      <c r="B18" s="18" t="s">
        <v>116</v>
      </c>
      <c r="C18" s="11">
        <v>840</v>
      </c>
      <c r="D18" s="11">
        <v>556</v>
      </c>
      <c r="E18" s="61"/>
      <c r="F18" s="68"/>
      <c r="G18" s="63"/>
      <c r="H18" s="62"/>
      <c r="I18" s="61"/>
      <c r="J18" s="69"/>
      <c r="K18" s="63"/>
      <c r="L18" s="62"/>
      <c r="M18" s="19"/>
      <c r="N18" s="22"/>
      <c r="O18" s="20"/>
      <c r="P18" s="22"/>
      <c r="Q18" s="61"/>
      <c r="R18" s="67"/>
      <c r="S18" s="20"/>
      <c r="T18" s="67"/>
      <c r="U18" s="61"/>
      <c r="V18" s="22"/>
      <c r="W18" s="15">
        <f t="shared" si="1"/>
        <v>840</v>
      </c>
      <c r="X18" s="15">
        <f t="shared" si="1"/>
        <v>556</v>
      </c>
      <c r="Y18" s="24">
        <f t="shared" si="0"/>
        <v>67</v>
      </c>
    </row>
    <row r="19" spans="1:25" ht="12" customHeight="1" x14ac:dyDescent="0.15">
      <c r="A19" s="17">
        <v>14</v>
      </c>
      <c r="B19" s="18" t="s">
        <v>161</v>
      </c>
      <c r="C19" s="11">
        <v>840</v>
      </c>
      <c r="D19" s="11">
        <v>648</v>
      </c>
      <c r="E19" s="61"/>
      <c r="F19" s="68"/>
      <c r="G19" s="63"/>
      <c r="H19" s="62"/>
      <c r="I19" s="61"/>
      <c r="J19" s="69"/>
      <c r="K19" s="63"/>
      <c r="L19" s="62"/>
      <c r="M19" s="19"/>
      <c r="N19" s="22"/>
      <c r="O19" s="20"/>
      <c r="P19" s="22"/>
      <c r="Q19" s="61"/>
      <c r="R19" s="67"/>
      <c r="S19" s="20"/>
      <c r="T19" s="67"/>
      <c r="U19" s="61"/>
      <c r="V19" s="22"/>
      <c r="W19" s="15">
        <f t="shared" si="1"/>
        <v>840</v>
      </c>
      <c r="X19" s="15">
        <f t="shared" si="1"/>
        <v>648</v>
      </c>
      <c r="Y19" s="24">
        <f t="shared" si="0"/>
        <v>78</v>
      </c>
    </row>
    <row r="20" spans="1:25" ht="12" customHeight="1" x14ac:dyDescent="0.15">
      <c r="A20" s="17">
        <v>15</v>
      </c>
      <c r="B20" s="18" t="s">
        <v>158</v>
      </c>
      <c r="C20" s="11">
        <v>840</v>
      </c>
      <c r="D20" s="11">
        <v>153</v>
      </c>
      <c r="E20" s="61"/>
      <c r="F20" s="68"/>
      <c r="G20" s="63"/>
      <c r="H20" s="62"/>
      <c r="I20" s="61"/>
      <c r="J20" s="69"/>
      <c r="K20" s="63"/>
      <c r="L20" s="62"/>
      <c r="M20" s="19"/>
      <c r="N20" s="22"/>
      <c r="O20" s="20"/>
      <c r="P20" s="22"/>
      <c r="Q20" s="61"/>
      <c r="R20" s="67"/>
      <c r="S20" s="20"/>
      <c r="T20" s="67"/>
      <c r="U20" s="61"/>
      <c r="V20" s="22"/>
      <c r="W20" s="15">
        <f t="shared" si="1"/>
        <v>840</v>
      </c>
      <c r="X20" s="15">
        <f t="shared" si="1"/>
        <v>153</v>
      </c>
      <c r="Y20" s="24">
        <f t="shared" si="0"/>
        <v>19</v>
      </c>
    </row>
    <row r="21" spans="1:25" ht="12" customHeight="1" x14ac:dyDescent="0.15">
      <c r="A21" s="17">
        <v>16</v>
      </c>
      <c r="B21" s="18" t="s">
        <v>133</v>
      </c>
      <c r="C21" s="11">
        <v>840</v>
      </c>
      <c r="D21" s="11">
        <v>259</v>
      </c>
      <c r="E21" s="61"/>
      <c r="F21" s="68"/>
      <c r="G21" s="63"/>
      <c r="H21" s="62"/>
      <c r="I21" s="61"/>
      <c r="J21" s="69"/>
      <c r="K21" s="63"/>
      <c r="L21" s="62"/>
      <c r="M21" s="19"/>
      <c r="N21" s="22"/>
      <c r="O21" s="20"/>
      <c r="P21" s="22"/>
      <c r="Q21" s="61"/>
      <c r="R21" s="67"/>
      <c r="S21" s="20"/>
      <c r="T21" s="67"/>
      <c r="U21" s="61"/>
      <c r="V21" s="22"/>
      <c r="W21" s="15">
        <f t="shared" si="1"/>
        <v>840</v>
      </c>
      <c r="X21" s="15">
        <f t="shared" si="1"/>
        <v>259</v>
      </c>
      <c r="Y21" s="24">
        <f t="shared" si="0"/>
        <v>31</v>
      </c>
    </row>
    <row r="22" spans="1:25" ht="12" customHeight="1" x14ac:dyDescent="0.15">
      <c r="A22" s="17">
        <v>17</v>
      </c>
      <c r="B22" s="18" t="s">
        <v>132</v>
      </c>
      <c r="C22" s="11">
        <v>840</v>
      </c>
      <c r="D22" s="11">
        <v>590</v>
      </c>
      <c r="E22" s="61"/>
      <c r="F22" s="68"/>
      <c r="G22" s="63"/>
      <c r="H22" s="62"/>
      <c r="I22" s="61"/>
      <c r="J22" s="69"/>
      <c r="K22" s="63"/>
      <c r="L22" s="62"/>
      <c r="M22" s="19"/>
      <c r="N22" s="22"/>
      <c r="O22" s="20"/>
      <c r="P22" s="22"/>
      <c r="Q22" s="61"/>
      <c r="R22" s="67"/>
      <c r="S22" s="20"/>
      <c r="T22" s="67"/>
      <c r="U22" s="61"/>
      <c r="V22" s="22"/>
      <c r="W22" s="15">
        <f t="shared" si="1"/>
        <v>840</v>
      </c>
      <c r="X22" s="15">
        <f t="shared" si="1"/>
        <v>590</v>
      </c>
      <c r="Y22" s="24">
        <f t="shared" si="0"/>
        <v>71</v>
      </c>
    </row>
    <row r="23" spans="1:25" ht="12" customHeight="1" x14ac:dyDescent="0.15">
      <c r="A23" s="17">
        <v>18</v>
      </c>
      <c r="B23" s="18" t="s">
        <v>135</v>
      </c>
      <c r="C23" s="11">
        <v>840</v>
      </c>
      <c r="D23" s="11">
        <v>400</v>
      </c>
      <c r="E23" s="61"/>
      <c r="F23" s="68"/>
      <c r="G23" s="63"/>
      <c r="H23" s="62"/>
      <c r="I23" s="61"/>
      <c r="J23" s="69"/>
      <c r="K23" s="63"/>
      <c r="L23" s="62"/>
      <c r="M23" s="19"/>
      <c r="N23" s="22"/>
      <c r="O23" s="20"/>
      <c r="P23" s="22"/>
      <c r="Q23" s="61"/>
      <c r="R23" s="67"/>
      <c r="S23" s="20"/>
      <c r="T23" s="67"/>
      <c r="U23" s="61"/>
      <c r="V23" s="22"/>
      <c r="W23" s="15">
        <f t="shared" si="1"/>
        <v>840</v>
      </c>
      <c r="X23" s="15">
        <f t="shared" si="1"/>
        <v>400</v>
      </c>
      <c r="Y23" s="24">
        <f t="shared" si="0"/>
        <v>48</v>
      </c>
    </row>
    <row r="24" spans="1:25" ht="12" customHeight="1" x14ac:dyDescent="0.15">
      <c r="A24" s="17">
        <v>19</v>
      </c>
      <c r="B24" s="18" t="s">
        <v>134</v>
      </c>
      <c r="C24" s="11">
        <v>840</v>
      </c>
      <c r="D24" s="11">
        <v>312</v>
      </c>
      <c r="E24" s="61"/>
      <c r="F24" s="68"/>
      <c r="G24" s="63"/>
      <c r="H24" s="62"/>
      <c r="I24" s="61"/>
      <c r="J24" s="69"/>
      <c r="K24" s="63"/>
      <c r="L24" s="62"/>
      <c r="M24" s="19"/>
      <c r="N24" s="22"/>
      <c r="O24" s="20"/>
      <c r="P24" s="22"/>
      <c r="Q24" s="61"/>
      <c r="R24" s="67"/>
      <c r="S24" s="20"/>
      <c r="T24" s="67"/>
      <c r="U24" s="61"/>
      <c r="V24" s="22"/>
      <c r="W24" s="15">
        <f t="shared" si="1"/>
        <v>840</v>
      </c>
      <c r="X24" s="15">
        <f t="shared" si="1"/>
        <v>312</v>
      </c>
      <c r="Y24" s="24">
        <f t="shared" si="0"/>
        <v>38</v>
      </c>
    </row>
    <row r="25" spans="1:25" ht="12" customHeight="1" x14ac:dyDescent="0.15">
      <c r="A25" s="17">
        <v>20</v>
      </c>
      <c r="B25" s="18" t="s">
        <v>101</v>
      </c>
      <c r="C25" s="11">
        <v>840</v>
      </c>
      <c r="D25" s="11">
        <v>316</v>
      </c>
      <c r="E25" s="61"/>
      <c r="F25" s="68"/>
      <c r="G25" s="63"/>
      <c r="H25" s="62"/>
      <c r="I25" s="61"/>
      <c r="J25" s="69"/>
      <c r="K25" s="63"/>
      <c r="L25" s="62"/>
      <c r="M25" s="19"/>
      <c r="N25" s="22"/>
      <c r="O25" s="20"/>
      <c r="P25" s="22"/>
      <c r="Q25" s="61"/>
      <c r="R25" s="67"/>
      <c r="S25" s="20"/>
      <c r="T25" s="67"/>
      <c r="U25" s="61"/>
      <c r="V25" s="22"/>
      <c r="W25" s="15">
        <f t="shared" si="1"/>
        <v>840</v>
      </c>
      <c r="X25" s="15">
        <f t="shared" si="1"/>
        <v>316</v>
      </c>
      <c r="Y25" s="24">
        <f t="shared" si="0"/>
        <v>38</v>
      </c>
    </row>
    <row r="26" spans="1:25" ht="12" customHeight="1" x14ac:dyDescent="0.15">
      <c r="A26" s="17">
        <v>21</v>
      </c>
      <c r="B26" s="18" t="s">
        <v>167</v>
      </c>
      <c r="C26" s="11">
        <v>843</v>
      </c>
      <c r="D26" s="11">
        <v>43</v>
      </c>
      <c r="E26" s="61"/>
      <c r="F26" s="68"/>
      <c r="G26" s="63"/>
      <c r="H26" s="62"/>
      <c r="I26" s="61"/>
      <c r="J26" s="69"/>
      <c r="K26" s="63"/>
      <c r="L26" s="62"/>
      <c r="M26" s="19"/>
      <c r="N26" s="22"/>
      <c r="O26" s="20"/>
      <c r="P26" s="22"/>
      <c r="Q26" s="61"/>
      <c r="R26" s="67"/>
      <c r="S26" s="20"/>
      <c r="T26" s="67"/>
      <c r="U26" s="61"/>
      <c r="V26" s="22"/>
      <c r="W26" s="15">
        <f t="shared" si="1"/>
        <v>843</v>
      </c>
      <c r="X26" s="15">
        <f t="shared" si="1"/>
        <v>43</v>
      </c>
      <c r="Y26" s="24">
        <f t="shared" si="0"/>
        <v>6</v>
      </c>
    </row>
    <row r="27" spans="1:25" ht="12" customHeight="1" x14ac:dyDescent="0.15">
      <c r="A27" s="17">
        <v>22</v>
      </c>
      <c r="B27" s="18" t="s">
        <v>136</v>
      </c>
      <c r="C27" s="11">
        <v>843</v>
      </c>
      <c r="D27" s="11">
        <v>371</v>
      </c>
      <c r="E27" s="61"/>
      <c r="F27" s="68"/>
      <c r="G27" s="63"/>
      <c r="H27" s="62"/>
      <c r="I27" s="61"/>
      <c r="J27" s="69"/>
      <c r="K27" s="63"/>
      <c r="L27" s="62"/>
      <c r="M27" s="19"/>
      <c r="N27" s="22"/>
      <c r="O27" s="20"/>
      <c r="P27" s="22"/>
      <c r="Q27" s="61"/>
      <c r="R27" s="67"/>
      <c r="S27" s="20"/>
      <c r="T27" s="67"/>
      <c r="U27" s="61"/>
      <c r="V27" s="22"/>
      <c r="W27" s="15">
        <f t="shared" si="1"/>
        <v>843</v>
      </c>
      <c r="X27" s="15">
        <f t="shared" si="1"/>
        <v>371</v>
      </c>
      <c r="Y27" s="24">
        <f t="shared" si="0"/>
        <v>45</v>
      </c>
    </row>
    <row r="28" spans="1:25" ht="12" customHeight="1" x14ac:dyDescent="0.15">
      <c r="A28" s="17">
        <v>23</v>
      </c>
      <c r="B28" s="18" t="s">
        <v>102</v>
      </c>
      <c r="C28" s="11">
        <v>843</v>
      </c>
      <c r="D28" s="11">
        <v>37</v>
      </c>
      <c r="E28" s="61"/>
      <c r="F28" s="68"/>
      <c r="G28" s="63"/>
      <c r="H28" s="62"/>
      <c r="I28" s="61"/>
      <c r="J28" s="69"/>
      <c r="K28" s="63"/>
      <c r="L28" s="62"/>
      <c r="M28" s="19"/>
      <c r="N28" s="22"/>
      <c r="O28" s="20"/>
      <c r="P28" s="22"/>
      <c r="Q28" s="61"/>
      <c r="R28" s="67"/>
      <c r="S28" s="20"/>
      <c r="T28" s="67"/>
      <c r="U28" s="61"/>
      <c r="V28" s="22"/>
      <c r="W28" s="15">
        <f t="shared" si="1"/>
        <v>843</v>
      </c>
      <c r="X28" s="15">
        <f t="shared" si="1"/>
        <v>37</v>
      </c>
      <c r="Y28" s="24">
        <f t="shared" si="0"/>
        <v>5</v>
      </c>
    </row>
    <row r="29" spans="1:25" ht="12" customHeight="1" x14ac:dyDescent="0.15">
      <c r="A29" s="17">
        <v>24</v>
      </c>
      <c r="B29" s="18" t="s">
        <v>103</v>
      </c>
      <c r="C29" s="11">
        <v>843</v>
      </c>
      <c r="D29" s="11">
        <v>306</v>
      </c>
      <c r="E29" s="61"/>
      <c r="F29" s="68"/>
      <c r="G29" s="63"/>
      <c r="H29" s="62"/>
      <c r="I29" s="61"/>
      <c r="J29" s="69"/>
      <c r="K29" s="63"/>
      <c r="L29" s="62"/>
      <c r="M29" s="19"/>
      <c r="N29" s="22"/>
      <c r="O29" s="20"/>
      <c r="P29" s="22"/>
      <c r="Q29" s="61"/>
      <c r="R29" s="67"/>
      <c r="S29" s="20"/>
      <c r="T29" s="67"/>
      <c r="U29" s="61"/>
      <c r="V29" s="22"/>
      <c r="W29" s="15">
        <f t="shared" si="1"/>
        <v>843</v>
      </c>
      <c r="X29" s="15">
        <f t="shared" si="1"/>
        <v>306</v>
      </c>
      <c r="Y29" s="24">
        <f t="shared" si="0"/>
        <v>37</v>
      </c>
    </row>
    <row r="30" spans="1:25" ht="12" customHeight="1" x14ac:dyDescent="0.15">
      <c r="A30" s="17">
        <v>25</v>
      </c>
      <c r="B30" s="18" t="s">
        <v>104</v>
      </c>
      <c r="C30" s="11">
        <v>836</v>
      </c>
      <c r="D30" s="11">
        <v>199</v>
      </c>
      <c r="E30" s="61"/>
      <c r="F30" s="68"/>
      <c r="G30" s="63"/>
      <c r="H30" s="62"/>
      <c r="I30" s="61"/>
      <c r="J30" s="69"/>
      <c r="K30" s="63"/>
      <c r="L30" s="62"/>
      <c r="M30" s="19"/>
      <c r="N30" s="22"/>
      <c r="O30" s="20"/>
      <c r="P30" s="22"/>
      <c r="Q30" s="61"/>
      <c r="R30" s="67"/>
      <c r="S30" s="20"/>
      <c r="T30" s="67"/>
      <c r="U30" s="61"/>
      <c r="V30" s="22"/>
      <c r="W30" s="15">
        <f t="shared" si="1"/>
        <v>836</v>
      </c>
      <c r="X30" s="15">
        <f t="shared" si="1"/>
        <v>199</v>
      </c>
      <c r="Y30" s="24">
        <f t="shared" si="0"/>
        <v>24</v>
      </c>
    </row>
    <row r="31" spans="1:25" ht="12" customHeight="1" x14ac:dyDescent="0.15">
      <c r="A31" s="17">
        <v>26</v>
      </c>
      <c r="B31" s="18" t="s">
        <v>137</v>
      </c>
      <c r="C31" s="11">
        <v>836</v>
      </c>
      <c r="D31" s="11">
        <v>446</v>
      </c>
      <c r="E31" s="61"/>
      <c r="F31" s="68"/>
      <c r="G31" s="63"/>
      <c r="H31" s="62"/>
      <c r="I31" s="61"/>
      <c r="J31" s="69"/>
      <c r="K31" s="63"/>
      <c r="L31" s="62"/>
      <c r="M31" s="19"/>
      <c r="N31" s="22"/>
      <c r="O31" s="20"/>
      <c r="P31" s="22"/>
      <c r="Q31" s="61"/>
      <c r="R31" s="67"/>
      <c r="S31" s="20"/>
      <c r="T31" s="67"/>
      <c r="U31" s="61"/>
      <c r="V31" s="22"/>
      <c r="W31" s="15">
        <f t="shared" si="1"/>
        <v>836</v>
      </c>
      <c r="X31" s="15">
        <f t="shared" si="1"/>
        <v>446</v>
      </c>
      <c r="Y31" s="24">
        <f t="shared" si="0"/>
        <v>54</v>
      </c>
    </row>
    <row r="32" spans="1:25" ht="12" customHeight="1" x14ac:dyDescent="0.15">
      <c r="A32" s="17">
        <v>27</v>
      </c>
      <c r="B32" s="18" t="s">
        <v>105</v>
      </c>
      <c r="C32" s="11">
        <v>836</v>
      </c>
      <c r="D32" s="11">
        <v>55</v>
      </c>
      <c r="E32" s="61"/>
      <c r="F32" s="68"/>
      <c r="G32" s="63"/>
      <c r="H32" s="62"/>
      <c r="I32" s="61"/>
      <c r="J32" s="69"/>
      <c r="K32" s="63"/>
      <c r="L32" s="62"/>
      <c r="M32" s="19"/>
      <c r="N32" s="22"/>
      <c r="O32" s="20"/>
      <c r="P32" s="22"/>
      <c r="Q32" s="61"/>
      <c r="R32" s="67"/>
      <c r="S32" s="20"/>
      <c r="T32" s="67"/>
      <c r="U32" s="61"/>
      <c r="V32" s="22"/>
      <c r="W32" s="15">
        <f t="shared" si="1"/>
        <v>836</v>
      </c>
      <c r="X32" s="15">
        <f t="shared" si="1"/>
        <v>55</v>
      </c>
      <c r="Y32" s="24">
        <f t="shared" si="0"/>
        <v>7</v>
      </c>
    </row>
    <row r="33" spans="1:25" ht="12" customHeight="1" x14ac:dyDescent="0.15">
      <c r="A33" s="17">
        <v>28</v>
      </c>
      <c r="B33" s="18" t="s">
        <v>106</v>
      </c>
      <c r="C33" s="11">
        <v>836</v>
      </c>
      <c r="D33" s="11">
        <v>115</v>
      </c>
      <c r="E33" s="61"/>
      <c r="F33" s="68"/>
      <c r="G33" s="63"/>
      <c r="H33" s="62"/>
      <c r="I33" s="61"/>
      <c r="J33" s="69"/>
      <c r="K33" s="63"/>
      <c r="L33" s="62"/>
      <c r="M33" s="19"/>
      <c r="N33" s="22"/>
      <c r="O33" s="20"/>
      <c r="P33" s="22"/>
      <c r="Q33" s="61"/>
      <c r="R33" s="67"/>
      <c r="S33" s="20"/>
      <c r="T33" s="67"/>
      <c r="U33" s="61"/>
      <c r="V33" s="22"/>
      <c r="W33" s="15">
        <f t="shared" si="1"/>
        <v>836</v>
      </c>
      <c r="X33" s="15">
        <f t="shared" si="1"/>
        <v>115</v>
      </c>
      <c r="Y33" s="24">
        <f t="shared" si="0"/>
        <v>14</v>
      </c>
    </row>
    <row r="34" spans="1:25" ht="12" customHeight="1" x14ac:dyDescent="0.15">
      <c r="A34" s="17">
        <v>29</v>
      </c>
      <c r="B34" s="18" t="s">
        <v>159</v>
      </c>
      <c r="C34" s="11">
        <v>836</v>
      </c>
      <c r="D34" s="11">
        <v>135</v>
      </c>
      <c r="E34" s="61"/>
      <c r="F34" s="68"/>
      <c r="G34" s="63"/>
      <c r="H34" s="62"/>
      <c r="I34" s="61"/>
      <c r="J34" s="69"/>
      <c r="K34" s="63"/>
      <c r="L34" s="62"/>
      <c r="M34" s="19"/>
      <c r="N34" s="22"/>
      <c r="O34" s="20"/>
      <c r="P34" s="22"/>
      <c r="Q34" s="61"/>
      <c r="R34" s="67"/>
      <c r="S34" s="20"/>
      <c r="T34" s="67"/>
      <c r="U34" s="61"/>
      <c r="V34" s="22"/>
      <c r="W34" s="15">
        <f t="shared" si="1"/>
        <v>836</v>
      </c>
      <c r="X34" s="15">
        <f t="shared" si="1"/>
        <v>135</v>
      </c>
      <c r="Y34" s="24">
        <f t="shared" si="0"/>
        <v>17</v>
      </c>
    </row>
    <row r="35" spans="1:25" ht="12" customHeight="1" x14ac:dyDescent="0.15">
      <c r="A35" s="17">
        <v>30</v>
      </c>
      <c r="B35" s="18" t="s">
        <v>107</v>
      </c>
      <c r="C35" s="11">
        <v>836</v>
      </c>
      <c r="D35" s="11">
        <v>320</v>
      </c>
      <c r="E35" s="61"/>
      <c r="F35" s="68"/>
      <c r="G35" s="63"/>
      <c r="H35" s="62"/>
      <c r="I35" s="61"/>
      <c r="J35" s="69"/>
      <c r="K35" s="63"/>
      <c r="L35" s="62"/>
      <c r="M35" s="19"/>
      <c r="N35" s="22"/>
      <c r="O35" s="20"/>
      <c r="P35" s="22"/>
      <c r="Q35" s="61"/>
      <c r="R35" s="67"/>
      <c r="S35" s="20"/>
      <c r="T35" s="67"/>
      <c r="U35" s="61"/>
      <c r="V35" s="22"/>
      <c r="W35" s="15">
        <f t="shared" si="1"/>
        <v>836</v>
      </c>
      <c r="X35" s="15">
        <f t="shared" si="1"/>
        <v>320</v>
      </c>
      <c r="Y35" s="24">
        <f t="shared" si="0"/>
        <v>39</v>
      </c>
    </row>
    <row r="36" spans="1:25" ht="12" customHeight="1" x14ac:dyDescent="0.15">
      <c r="A36" s="17">
        <v>31</v>
      </c>
      <c r="B36" s="18" t="s">
        <v>160</v>
      </c>
      <c r="C36" s="11">
        <v>847</v>
      </c>
      <c r="D36" s="11">
        <v>650</v>
      </c>
      <c r="E36" s="61"/>
      <c r="F36" s="68"/>
      <c r="G36" s="63"/>
      <c r="H36" s="62"/>
      <c r="I36" s="61"/>
      <c r="J36" s="69"/>
      <c r="K36" s="63"/>
      <c r="L36" s="62"/>
      <c r="M36" s="19"/>
      <c r="N36" s="22"/>
      <c r="O36" s="20"/>
      <c r="P36" s="22"/>
      <c r="Q36" s="61"/>
      <c r="R36" s="67"/>
      <c r="S36" s="20"/>
      <c r="T36" s="67"/>
      <c r="U36" s="61"/>
      <c r="V36" s="22"/>
      <c r="W36" s="15">
        <f t="shared" si="1"/>
        <v>847</v>
      </c>
      <c r="X36" s="15">
        <f t="shared" si="1"/>
        <v>650</v>
      </c>
      <c r="Y36" s="24">
        <f t="shared" si="0"/>
        <v>77</v>
      </c>
    </row>
    <row r="37" spans="1:25" ht="12" customHeight="1" x14ac:dyDescent="0.15">
      <c r="A37" s="17">
        <v>32</v>
      </c>
      <c r="B37" s="18" t="s">
        <v>157</v>
      </c>
      <c r="C37" s="11">
        <v>847</v>
      </c>
      <c r="D37" s="11">
        <v>115</v>
      </c>
      <c r="E37" s="61"/>
      <c r="F37" s="68"/>
      <c r="G37" s="63"/>
      <c r="H37" s="62"/>
      <c r="I37" s="61"/>
      <c r="J37" s="69"/>
      <c r="K37" s="63"/>
      <c r="L37" s="62"/>
      <c r="M37" s="19"/>
      <c r="N37" s="22"/>
      <c r="O37" s="20"/>
      <c r="P37" s="22"/>
      <c r="Q37" s="61"/>
      <c r="R37" s="67"/>
      <c r="S37" s="20"/>
      <c r="T37" s="67"/>
      <c r="U37" s="61"/>
      <c r="V37" s="22"/>
      <c r="W37" s="15">
        <f t="shared" si="1"/>
        <v>847</v>
      </c>
      <c r="X37" s="15">
        <f t="shared" si="1"/>
        <v>115</v>
      </c>
      <c r="Y37" s="24">
        <f t="shared" si="0"/>
        <v>14</v>
      </c>
    </row>
    <row r="38" spans="1:25" ht="12" customHeight="1" x14ac:dyDescent="0.15">
      <c r="A38" s="17">
        <v>33</v>
      </c>
      <c r="B38" s="18" t="s">
        <v>108</v>
      </c>
      <c r="C38" s="11">
        <v>847</v>
      </c>
      <c r="D38" s="11">
        <v>182</v>
      </c>
      <c r="E38" s="61"/>
      <c r="F38" s="68"/>
      <c r="G38" s="63"/>
      <c r="H38" s="62"/>
      <c r="I38" s="61"/>
      <c r="J38" s="69"/>
      <c r="K38" s="63"/>
      <c r="L38" s="62"/>
      <c r="M38" s="19"/>
      <c r="N38" s="22"/>
      <c r="O38" s="20"/>
      <c r="P38" s="22"/>
      <c r="Q38" s="61"/>
      <c r="R38" s="67"/>
      <c r="S38" s="20"/>
      <c r="T38" s="67"/>
      <c r="U38" s="61"/>
      <c r="V38" s="22"/>
      <c r="W38" s="15">
        <f t="shared" si="1"/>
        <v>847</v>
      </c>
      <c r="X38" s="15">
        <f t="shared" si="1"/>
        <v>182</v>
      </c>
      <c r="Y38" s="24">
        <f t="shared" si="0"/>
        <v>22</v>
      </c>
    </row>
    <row r="39" spans="1:25" ht="12" customHeight="1" x14ac:dyDescent="0.15">
      <c r="A39" s="17">
        <v>34</v>
      </c>
      <c r="B39" s="18" t="s">
        <v>109</v>
      </c>
      <c r="C39" s="11">
        <v>848</v>
      </c>
      <c r="D39" s="11">
        <v>329</v>
      </c>
      <c r="E39" s="61"/>
      <c r="F39" s="68"/>
      <c r="G39" s="63"/>
      <c r="H39" s="62"/>
      <c r="I39" s="61"/>
      <c r="J39" s="69"/>
      <c r="K39" s="63"/>
      <c r="L39" s="62"/>
      <c r="M39" s="19"/>
      <c r="N39" s="22"/>
      <c r="O39" s="20"/>
      <c r="P39" s="22"/>
      <c r="Q39" s="61"/>
      <c r="R39" s="67"/>
      <c r="S39" s="20"/>
      <c r="T39" s="67"/>
      <c r="U39" s="61"/>
      <c r="V39" s="22"/>
      <c r="W39" s="15">
        <f t="shared" si="1"/>
        <v>848</v>
      </c>
      <c r="X39" s="15">
        <f t="shared" si="1"/>
        <v>329</v>
      </c>
      <c r="Y39" s="24">
        <f t="shared" si="0"/>
        <v>39</v>
      </c>
    </row>
    <row r="40" spans="1:25" ht="12" customHeight="1" x14ac:dyDescent="0.15">
      <c r="A40" s="17">
        <v>35</v>
      </c>
      <c r="B40" s="18" t="s">
        <v>110</v>
      </c>
      <c r="C40" s="11">
        <v>822</v>
      </c>
      <c r="D40" s="11">
        <v>400</v>
      </c>
      <c r="E40" s="61"/>
      <c r="F40" s="68"/>
      <c r="G40" s="63"/>
      <c r="H40" s="62"/>
      <c r="I40" s="61"/>
      <c r="J40" s="69"/>
      <c r="K40" s="63"/>
      <c r="L40" s="62"/>
      <c r="M40" s="19"/>
      <c r="N40" s="22"/>
      <c r="O40" s="20"/>
      <c r="P40" s="22"/>
      <c r="Q40" s="61"/>
      <c r="R40" s="67"/>
      <c r="S40" s="20"/>
      <c r="T40" s="67"/>
      <c r="U40" s="61"/>
      <c r="V40" s="22"/>
      <c r="W40" s="15">
        <f t="shared" si="1"/>
        <v>822</v>
      </c>
      <c r="X40" s="15">
        <f t="shared" si="1"/>
        <v>400</v>
      </c>
      <c r="Y40" s="24">
        <f t="shared" si="0"/>
        <v>49</v>
      </c>
    </row>
    <row r="41" spans="1:25" ht="12" customHeight="1" x14ac:dyDescent="0.15">
      <c r="A41" s="17">
        <v>36</v>
      </c>
      <c r="B41" s="18" t="s">
        <v>111</v>
      </c>
      <c r="C41" s="11">
        <v>822</v>
      </c>
      <c r="D41" s="11">
        <v>590</v>
      </c>
      <c r="E41" s="61"/>
      <c r="F41" s="68"/>
      <c r="G41" s="63"/>
      <c r="H41" s="62"/>
      <c r="I41" s="61"/>
      <c r="J41" s="69"/>
      <c r="K41" s="63"/>
      <c r="L41" s="62"/>
      <c r="M41" s="19"/>
      <c r="N41" s="22"/>
      <c r="O41" s="20"/>
      <c r="P41" s="22"/>
      <c r="Q41" s="61"/>
      <c r="R41" s="67"/>
      <c r="S41" s="20"/>
      <c r="T41" s="67"/>
      <c r="U41" s="61"/>
      <c r="V41" s="22"/>
      <c r="W41" s="15">
        <f t="shared" si="1"/>
        <v>822</v>
      </c>
      <c r="X41" s="15">
        <f t="shared" si="1"/>
        <v>590</v>
      </c>
      <c r="Y41" s="24">
        <f t="shared" si="0"/>
        <v>72</v>
      </c>
    </row>
    <row r="42" spans="1:25" ht="12" customHeight="1" x14ac:dyDescent="0.15">
      <c r="A42" s="17">
        <v>37</v>
      </c>
      <c r="B42" s="18" t="s">
        <v>138</v>
      </c>
      <c r="C42" s="11">
        <v>822</v>
      </c>
      <c r="D42" s="11">
        <v>564</v>
      </c>
      <c r="E42" s="61"/>
      <c r="F42" s="68"/>
      <c r="G42" s="63"/>
      <c r="H42" s="62"/>
      <c r="I42" s="61"/>
      <c r="J42" s="69"/>
      <c r="K42" s="63"/>
      <c r="L42" s="62"/>
      <c r="M42" s="19"/>
      <c r="N42" s="22"/>
      <c r="O42" s="20"/>
      <c r="P42" s="22"/>
      <c r="Q42" s="61"/>
      <c r="R42" s="67"/>
      <c r="S42" s="20"/>
      <c r="T42" s="67"/>
      <c r="U42" s="61"/>
      <c r="V42" s="22"/>
      <c r="W42" s="15">
        <f t="shared" si="1"/>
        <v>822</v>
      </c>
      <c r="X42" s="15">
        <f t="shared" si="1"/>
        <v>564</v>
      </c>
      <c r="Y42" s="24">
        <f t="shared" si="0"/>
        <v>69</v>
      </c>
    </row>
    <row r="43" spans="1:25" ht="12" customHeight="1" x14ac:dyDescent="0.15">
      <c r="A43" s="17">
        <v>38</v>
      </c>
      <c r="B43" s="18" t="s">
        <v>139</v>
      </c>
      <c r="C43" s="11">
        <v>822</v>
      </c>
      <c r="D43" s="11">
        <v>385</v>
      </c>
      <c r="E43" s="61"/>
      <c r="F43" s="68"/>
      <c r="G43" s="63"/>
      <c r="H43" s="62"/>
      <c r="I43" s="61"/>
      <c r="J43" s="69"/>
      <c r="K43" s="63"/>
      <c r="L43" s="62"/>
      <c r="M43" s="19"/>
      <c r="N43" s="22"/>
      <c r="O43" s="20"/>
      <c r="P43" s="22"/>
      <c r="Q43" s="61"/>
      <c r="R43" s="67"/>
      <c r="S43" s="20"/>
      <c r="T43" s="67"/>
      <c r="U43" s="61"/>
      <c r="V43" s="22"/>
      <c r="W43" s="15">
        <f t="shared" si="1"/>
        <v>822</v>
      </c>
      <c r="X43" s="15">
        <f t="shared" si="1"/>
        <v>385</v>
      </c>
      <c r="Y43" s="24">
        <f t="shared" si="0"/>
        <v>47</v>
      </c>
    </row>
    <row r="44" spans="1:25" ht="12" customHeight="1" x14ac:dyDescent="0.15">
      <c r="A44" s="17">
        <v>39</v>
      </c>
      <c r="B44" s="18" t="s">
        <v>112</v>
      </c>
      <c r="C44" s="11">
        <v>822</v>
      </c>
      <c r="D44" s="11">
        <v>18</v>
      </c>
      <c r="E44" s="61"/>
      <c r="F44" s="68"/>
      <c r="G44" s="63"/>
      <c r="H44" s="62"/>
      <c r="I44" s="61"/>
      <c r="J44" s="69"/>
      <c r="K44" s="63"/>
      <c r="L44" s="62"/>
      <c r="M44" s="19"/>
      <c r="N44" s="22"/>
      <c r="O44" s="20"/>
      <c r="P44" s="22"/>
      <c r="Q44" s="61"/>
      <c r="R44" s="67"/>
      <c r="S44" s="20"/>
      <c r="T44" s="67"/>
      <c r="U44" s="61"/>
      <c r="V44" s="22"/>
      <c r="W44" s="15">
        <f t="shared" si="1"/>
        <v>822</v>
      </c>
      <c r="X44" s="15">
        <f t="shared" si="1"/>
        <v>18</v>
      </c>
      <c r="Y44" s="24">
        <f t="shared" si="0"/>
        <v>3</v>
      </c>
    </row>
    <row r="45" spans="1:25" ht="12" customHeight="1" x14ac:dyDescent="0.15">
      <c r="A45" s="17">
        <v>40</v>
      </c>
      <c r="B45" s="18" t="s">
        <v>113</v>
      </c>
      <c r="C45" s="11">
        <v>822</v>
      </c>
      <c r="D45" s="11">
        <v>387</v>
      </c>
      <c r="E45" s="61"/>
      <c r="F45" s="68"/>
      <c r="G45" s="63"/>
      <c r="H45" s="62"/>
      <c r="I45" s="61"/>
      <c r="J45" s="69"/>
      <c r="K45" s="63"/>
      <c r="L45" s="62"/>
      <c r="M45" s="19"/>
      <c r="N45" s="22"/>
      <c r="O45" s="20"/>
      <c r="P45" s="22"/>
      <c r="Q45" s="61"/>
      <c r="R45" s="67"/>
      <c r="S45" s="20"/>
      <c r="T45" s="67"/>
      <c r="U45" s="61"/>
      <c r="V45" s="22"/>
      <c r="W45" s="15">
        <f t="shared" si="1"/>
        <v>822</v>
      </c>
      <c r="X45" s="15">
        <f t="shared" si="1"/>
        <v>387</v>
      </c>
      <c r="Y45" s="24">
        <f t="shared" si="0"/>
        <v>48</v>
      </c>
    </row>
    <row r="46" spans="1:25" ht="12" customHeight="1" x14ac:dyDescent="0.15">
      <c r="A46" s="17">
        <v>41</v>
      </c>
      <c r="B46" s="18" t="s">
        <v>114</v>
      </c>
      <c r="C46" s="11">
        <v>822</v>
      </c>
      <c r="D46" s="11">
        <v>134</v>
      </c>
      <c r="E46" s="61"/>
      <c r="F46" s="68"/>
      <c r="G46" s="63"/>
      <c r="H46" s="62"/>
      <c r="I46" s="61"/>
      <c r="J46" s="69"/>
      <c r="K46" s="63"/>
      <c r="L46" s="62"/>
      <c r="M46" s="19"/>
      <c r="N46" s="22"/>
      <c r="O46" s="20"/>
      <c r="P46" s="22"/>
      <c r="Q46" s="61"/>
      <c r="R46" s="67"/>
      <c r="S46" s="20"/>
      <c r="T46" s="67"/>
      <c r="U46" s="61"/>
      <c r="V46" s="22"/>
      <c r="W46" s="15">
        <f t="shared" si="1"/>
        <v>822</v>
      </c>
      <c r="X46" s="15">
        <f t="shared" si="1"/>
        <v>134</v>
      </c>
      <c r="Y46" s="24">
        <f t="shared" si="0"/>
        <v>17</v>
      </c>
    </row>
    <row r="47" spans="1:25" ht="12" customHeight="1" x14ac:dyDescent="0.15">
      <c r="A47" s="17">
        <v>42</v>
      </c>
      <c r="B47" s="18" t="s">
        <v>115</v>
      </c>
      <c r="C47" s="11">
        <v>822</v>
      </c>
      <c r="D47" s="11">
        <v>696</v>
      </c>
      <c r="E47" s="61"/>
      <c r="F47" s="68"/>
      <c r="G47" s="63"/>
      <c r="H47" s="62"/>
      <c r="I47" s="61"/>
      <c r="J47" s="69"/>
      <c r="K47" s="63"/>
      <c r="L47" s="62"/>
      <c r="M47" s="19"/>
      <c r="N47" s="22"/>
      <c r="O47" s="20"/>
      <c r="P47" s="22"/>
      <c r="Q47" s="61"/>
      <c r="R47" s="67"/>
      <c r="S47" s="20"/>
      <c r="T47" s="67"/>
      <c r="U47" s="61"/>
      <c r="V47" s="22"/>
      <c r="W47" s="15">
        <f t="shared" si="1"/>
        <v>822</v>
      </c>
      <c r="X47" s="15">
        <f t="shared" si="1"/>
        <v>696</v>
      </c>
      <c r="Y47" s="24">
        <f t="shared" si="0"/>
        <v>85</v>
      </c>
    </row>
    <row r="49" spans="1:25" ht="15" x14ac:dyDescent="0.2">
      <c r="A49" s="30"/>
      <c r="B49" s="29"/>
      <c r="V49" s="77" t="s">
        <v>209</v>
      </c>
      <c r="W49" s="77"/>
      <c r="X49" s="77"/>
      <c r="Y49" s="42">
        <f>COUNTIF(Y6:Y47,"&gt;74")</f>
        <v>3</v>
      </c>
    </row>
    <row r="50" spans="1:25" ht="15" x14ac:dyDescent="0.2">
      <c r="A50" s="30"/>
      <c r="B50" s="29"/>
      <c r="V50" s="77" t="s">
        <v>218</v>
      </c>
      <c r="W50" s="77"/>
      <c r="X50" s="77"/>
      <c r="Y50" s="42">
        <f>COUNTIFS(Y6:Y47,"&gt;70",Y6:Y47,"&lt;75")</f>
        <v>2</v>
      </c>
    </row>
    <row r="51" spans="1:25" ht="15" x14ac:dyDescent="0.2">
      <c r="V51" s="77" t="s">
        <v>219</v>
      </c>
      <c r="W51" s="77"/>
      <c r="X51" s="77"/>
      <c r="Y51" s="42">
        <f>COUNTIFS(Y6:Y47,"&gt;60",Y6:Y47,"&lt;71")</f>
        <v>2</v>
      </c>
    </row>
    <row r="52" spans="1:25" ht="15" x14ac:dyDescent="0.2">
      <c r="V52" s="52"/>
      <c r="W52" s="52"/>
      <c r="X52" s="52" t="s">
        <v>220</v>
      </c>
      <c r="Y52" s="42">
        <f>COUNTIFS(Y6:Y47,"&gt;50",Y6:Y47,"&lt;61")</f>
        <v>2</v>
      </c>
    </row>
    <row r="53" spans="1:25" ht="15" x14ac:dyDescent="0.2">
      <c r="V53" s="52"/>
      <c r="W53" s="52"/>
      <c r="X53" s="52" t="s">
        <v>221</v>
      </c>
      <c r="Y53" s="42">
        <f>COUNTIFS(Y6:Y47,"&gt;40",Y6:Y47,"&lt;51")</f>
        <v>7</v>
      </c>
    </row>
    <row r="54" spans="1:25" ht="15" x14ac:dyDescent="0.2">
      <c r="V54" s="52"/>
      <c r="W54" s="52"/>
      <c r="X54" s="52" t="s">
        <v>222</v>
      </c>
      <c r="Y54" s="42">
        <f>COUNTIFS(Y6:Y47,"&gt;30",Y6:Y47,"&lt;41")</f>
        <v>10</v>
      </c>
    </row>
    <row r="55" spans="1:25" ht="15" x14ac:dyDescent="0.2">
      <c r="V55" s="52"/>
      <c r="W55" s="52"/>
      <c r="X55" s="52" t="s">
        <v>223</v>
      </c>
      <c r="Y55" s="42">
        <f>COUNTIFS(Y6:Y47,"&gt;20",Y6:Y47,"&lt;31")</f>
        <v>2</v>
      </c>
    </row>
    <row r="56" spans="1:25" ht="15" x14ac:dyDescent="0.2">
      <c r="V56" s="52"/>
      <c r="W56" s="52"/>
      <c r="X56" s="52" t="s">
        <v>216</v>
      </c>
      <c r="Y56" s="42">
        <f>COUNTIFS(Y6:Y47,"&gt;10",Y6:Y47,"&lt;21")</f>
        <v>7</v>
      </c>
    </row>
    <row r="57" spans="1:25" ht="15" x14ac:dyDescent="0.2">
      <c r="V57" s="52"/>
      <c r="W57" s="52"/>
      <c r="X57" s="52" t="s">
        <v>217</v>
      </c>
      <c r="Y57" s="42">
        <f>COUNTIFS(Y6:Y47,"&gt;0",Y6:Y47,"&lt;11")</f>
        <v>7</v>
      </c>
    </row>
    <row r="58" spans="1:25" ht="15" x14ac:dyDescent="0.2">
      <c r="V58" s="52"/>
      <c r="W58" s="52"/>
      <c r="X58" s="52">
        <v>0</v>
      </c>
      <c r="Y58" s="42">
        <f>COUNTIF(Y6:Y47,"&lt;1")</f>
        <v>0</v>
      </c>
    </row>
  </sheetData>
  <sortState xmlns:xlrd2="http://schemas.microsoft.com/office/spreadsheetml/2017/richdata2" ref="B8:BY49">
    <sortCondition ref="B8:B49"/>
  </sortState>
  <mergeCells count="18">
    <mergeCell ref="Y4:Y5"/>
    <mergeCell ref="A1:V1"/>
    <mergeCell ref="A2:V2"/>
    <mergeCell ref="A3:V3"/>
    <mergeCell ref="Q4:T4"/>
    <mergeCell ref="E4:H4"/>
    <mergeCell ref="I4:L4"/>
    <mergeCell ref="A4:A5"/>
    <mergeCell ref="B4:B5"/>
    <mergeCell ref="M4:P4"/>
    <mergeCell ref="V49:X49"/>
    <mergeCell ref="V50:X50"/>
    <mergeCell ref="V51:X51"/>
    <mergeCell ref="C4:C5"/>
    <mergeCell ref="D4:D5"/>
    <mergeCell ref="U4:V4"/>
    <mergeCell ref="W4:W5"/>
    <mergeCell ref="X4:X5"/>
  </mergeCells>
  <pageMargins left="0.79" right="0.16" top="0.23" bottom="0.16" header="0.23" footer="0.16"/>
  <pageSetup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63"/>
  <sheetViews>
    <sheetView tabSelected="1" workbookViewId="0">
      <pane xSplit="2" ySplit="5" topLeftCell="U6" activePane="bottomRight" state="frozen"/>
      <selection pane="bottomLeft" activeCell="A8" sqref="A8"/>
      <selection pane="topRight" activeCell="C1" sqref="C1"/>
      <selection pane="bottomRight" activeCell="AD41" sqref="AD41"/>
    </sheetView>
  </sheetViews>
  <sheetFormatPr defaultRowHeight="15" x14ac:dyDescent="0.2"/>
  <cols>
    <col min="1" max="1" width="4.70703125" style="1" bestFit="1" customWidth="1"/>
    <col min="2" max="2" width="19.234375" bestFit="1" customWidth="1"/>
    <col min="3" max="3" width="13.31640625" customWidth="1"/>
    <col min="4" max="4" width="14.9296875" customWidth="1"/>
    <col min="5" max="6" width="2.95703125" customWidth="1"/>
    <col min="7" max="7" width="3.765625" customWidth="1"/>
    <col min="8" max="8" width="4.03515625" customWidth="1"/>
    <col min="9" max="10" width="2.95703125" customWidth="1"/>
    <col min="11" max="12" width="3.09375" customWidth="1"/>
    <col min="13" max="15" width="2.6875" style="1" bestFit="1" customWidth="1"/>
    <col min="16" max="16" width="2.5546875" style="28" bestFit="1" customWidth="1"/>
    <col min="17" max="17" width="2.6875" style="1" bestFit="1" customWidth="1"/>
    <col min="18" max="18" width="2.95703125" style="1" bestFit="1" customWidth="1"/>
    <col min="19" max="19" width="2.28515625" style="1" bestFit="1" customWidth="1"/>
    <col min="20" max="20" width="2.015625" style="1" customWidth="1"/>
    <col min="21" max="21" width="4.5703125" style="1" customWidth="1"/>
    <col min="22" max="22" width="5.37890625" customWidth="1"/>
    <col min="23" max="23" width="5.51171875" bestFit="1" customWidth="1"/>
    <col min="24" max="24" width="9.28125" customWidth="1"/>
    <col min="25" max="25" width="5.6484375" bestFit="1" customWidth="1"/>
  </cols>
  <sheetData>
    <row r="1" spans="1:25" ht="13.5" customHeight="1" x14ac:dyDescent="0.2">
      <c r="A1" s="78" t="s">
        <v>224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49" t="s">
        <v>206</v>
      </c>
      <c r="X1" s="50" t="s">
        <v>203</v>
      </c>
      <c r="Y1" s="45"/>
    </row>
    <row r="2" spans="1:25" ht="13.5" customHeight="1" x14ac:dyDescent="0.2">
      <c r="A2" s="78" t="s">
        <v>129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49" t="s">
        <v>207</v>
      </c>
      <c r="X2" s="50" t="s">
        <v>204</v>
      </c>
      <c r="Y2" s="45"/>
    </row>
    <row r="3" spans="1:25" ht="13.5" customHeight="1" x14ac:dyDescent="0.2">
      <c r="A3" s="78" t="s">
        <v>227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49" t="s">
        <v>208</v>
      </c>
      <c r="X3" s="50" t="s">
        <v>205</v>
      </c>
      <c r="Y3" s="46"/>
    </row>
    <row r="4" spans="1:25" s="4" customFormat="1" ht="26.25" customHeight="1" x14ac:dyDescent="0.2">
      <c r="A4" s="103" t="s">
        <v>123</v>
      </c>
      <c r="B4" s="103" t="s">
        <v>0</v>
      </c>
      <c r="C4" s="88" t="s">
        <v>225</v>
      </c>
      <c r="D4" s="88" t="s">
        <v>226</v>
      </c>
      <c r="E4" s="100" t="s">
        <v>89</v>
      </c>
      <c r="F4" s="101"/>
      <c r="G4" s="101"/>
      <c r="H4" s="101"/>
      <c r="I4" s="100" t="s">
        <v>90</v>
      </c>
      <c r="J4" s="101"/>
      <c r="K4" s="101"/>
      <c r="L4" s="101"/>
      <c r="M4" s="105" t="s">
        <v>91</v>
      </c>
      <c r="N4" s="106"/>
      <c r="O4" s="106"/>
      <c r="P4" s="107"/>
      <c r="Q4" s="105" t="s">
        <v>92</v>
      </c>
      <c r="R4" s="106"/>
      <c r="S4" s="106"/>
      <c r="T4" s="107"/>
      <c r="U4" s="108" t="s">
        <v>93</v>
      </c>
      <c r="V4" s="109"/>
      <c r="W4" s="110" t="s">
        <v>127</v>
      </c>
      <c r="X4" s="110" t="s">
        <v>128</v>
      </c>
      <c r="Y4" s="99" t="s">
        <v>122</v>
      </c>
    </row>
    <row r="5" spans="1:25" s="1" customFormat="1" ht="13.5" customHeight="1" x14ac:dyDescent="0.2">
      <c r="A5" s="104"/>
      <c r="B5" s="104"/>
      <c r="C5" s="89"/>
      <c r="D5" s="89"/>
      <c r="E5" s="43" t="s">
        <v>149</v>
      </c>
      <c r="F5" s="43" t="s">
        <v>150</v>
      </c>
      <c r="G5" s="43" t="s">
        <v>151</v>
      </c>
      <c r="H5" s="43" t="s">
        <v>150</v>
      </c>
      <c r="I5" s="43" t="s">
        <v>149</v>
      </c>
      <c r="J5" s="43" t="s">
        <v>150</v>
      </c>
      <c r="K5" s="43" t="s">
        <v>151</v>
      </c>
      <c r="L5" s="43" t="s">
        <v>150</v>
      </c>
      <c r="M5" s="43" t="s">
        <v>149</v>
      </c>
      <c r="N5" s="43" t="s">
        <v>150</v>
      </c>
      <c r="O5" s="43" t="s">
        <v>151</v>
      </c>
      <c r="P5" s="44" t="s">
        <v>150</v>
      </c>
      <c r="Q5" s="43" t="s">
        <v>149</v>
      </c>
      <c r="R5" s="43" t="s">
        <v>150</v>
      </c>
      <c r="S5" s="43" t="s">
        <v>151</v>
      </c>
      <c r="T5" s="43" t="s">
        <v>150</v>
      </c>
      <c r="U5" s="43" t="s">
        <v>149</v>
      </c>
      <c r="V5" s="43" t="s">
        <v>150</v>
      </c>
      <c r="W5" s="111"/>
      <c r="X5" s="111"/>
      <c r="Y5" s="99"/>
    </row>
    <row r="6" spans="1:25" ht="12" customHeight="1" x14ac:dyDescent="0.2">
      <c r="A6" s="17">
        <v>1</v>
      </c>
      <c r="B6" s="18" t="s">
        <v>1</v>
      </c>
      <c r="C6" s="11">
        <v>974</v>
      </c>
      <c r="D6" s="11">
        <v>300</v>
      </c>
      <c r="E6" s="19">
        <v>28</v>
      </c>
      <c r="F6" s="21">
        <v>1</v>
      </c>
      <c r="G6" s="20"/>
      <c r="H6" s="21">
        <v>0</v>
      </c>
      <c r="I6" s="70">
        <v>19</v>
      </c>
      <c r="J6" s="57">
        <v>1</v>
      </c>
      <c r="K6" s="71">
        <v>11</v>
      </c>
      <c r="L6" s="57">
        <v>0</v>
      </c>
      <c r="M6" s="19">
        <v>23</v>
      </c>
      <c r="N6" s="23">
        <v>6</v>
      </c>
      <c r="O6" s="20">
        <v>23</v>
      </c>
      <c r="P6" s="31">
        <v>0</v>
      </c>
      <c r="Q6" s="19">
        <v>23</v>
      </c>
      <c r="R6" s="23">
        <v>9</v>
      </c>
      <c r="S6" s="20"/>
      <c r="T6" s="23">
        <v>1</v>
      </c>
      <c r="U6" s="19">
        <v>5</v>
      </c>
      <c r="V6" s="23">
        <v>0</v>
      </c>
      <c r="W6" s="11">
        <f t="shared" ref="W6:W52" si="0">C6+E6+G6+J6+L6+M6+O6+Q6+S6+U6</f>
        <v>1077</v>
      </c>
      <c r="X6" s="11" t="e">
        <f>D6+F6+H6+#REF!+#REF!+N6+P6+R6+T6+V6</f>
        <v>#REF!</v>
      </c>
      <c r="Y6" s="11" t="e">
        <f t="shared" ref="Y6:Y52" si="1">ROUNDUP(X6/W6*100,0)</f>
        <v>#REF!</v>
      </c>
    </row>
    <row r="7" spans="1:25" ht="12" customHeight="1" x14ac:dyDescent="0.2">
      <c r="A7" s="17">
        <v>2</v>
      </c>
      <c r="B7" s="18" t="s">
        <v>2</v>
      </c>
      <c r="C7" s="11">
        <v>974</v>
      </c>
      <c r="D7" s="11">
        <v>397</v>
      </c>
      <c r="E7" s="19">
        <v>28</v>
      </c>
      <c r="F7" s="21">
        <v>4</v>
      </c>
      <c r="G7" s="20"/>
      <c r="H7" s="21">
        <v>0</v>
      </c>
      <c r="I7" s="70">
        <v>19</v>
      </c>
      <c r="J7" s="57">
        <v>3</v>
      </c>
      <c r="K7" s="71">
        <v>11</v>
      </c>
      <c r="L7" s="57">
        <v>0</v>
      </c>
      <c r="M7" s="19">
        <v>23</v>
      </c>
      <c r="N7" s="21">
        <v>6</v>
      </c>
      <c r="O7" s="20">
        <v>23</v>
      </c>
      <c r="P7" s="31">
        <v>1</v>
      </c>
      <c r="Q7" s="19">
        <v>23</v>
      </c>
      <c r="R7" s="21">
        <v>6</v>
      </c>
      <c r="S7" s="20"/>
      <c r="T7" s="23">
        <v>2</v>
      </c>
      <c r="U7" s="19">
        <v>5</v>
      </c>
      <c r="V7" s="23">
        <v>0</v>
      </c>
      <c r="W7" s="11">
        <f t="shared" si="0"/>
        <v>1079</v>
      </c>
      <c r="X7" s="11" t="e">
        <f>D7+F7+H7+#REF!+#REF!+N7+P7+R7+T7+V7</f>
        <v>#REF!</v>
      </c>
      <c r="Y7" s="11" t="e">
        <f t="shared" si="1"/>
        <v>#REF!</v>
      </c>
    </row>
    <row r="8" spans="1:25" ht="12" customHeight="1" x14ac:dyDescent="0.2">
      <c r="A8" s="17">
        <v>3</v>
      </c>
      <c r="B8" s="18" t="s">
        <v>3</v>
      </c>
      <c r="C8" s="11">
        <v>974</v>
      </c>
      <c r="D8" s="11">
        <v>287</v>
      </c>
      <c r="E8" s="19">
        <v>28</v>
      </c>
      <c r="F8" s="21">
        <v>4</v>
      </c>
      <c r="G8" s="20"/>
      <c r="H8" s="21">
        <v>3</v>
      </c>
      <c r="I8" s="70">
        <v>19</v>
      </c>
      <c r="J8" s="57">
        <v>7</v>
      </c>
      <c r="K8" s="71">
        <v>11</v>
      </c>
      <c r="L8" s="57">
        <v>1</v>
      </c>
      <c r="M8" s="19">
        <v>23</v>
      </c>
      <c r="N8" s="21">
        <v>13</v>
      </c>
      <c r="O8" s="20">
        <v>23</v>
      </c>
      <c r="P8" s="31">
        <v>4</v>
      </c>
      <c r="Q8" s="19">
        <v>23</v>
      </c>
      <c r="R8" s="21">
        <v>13</v>
      </c>
      <c r="S8" s="20"/>
      <c r="T8" s="23">
        <v>3</v>
      </c>
      <c r="U8" s="19">
        <v>5</v>
      </c>
      <c r="V8" s="23">
        <v>1</v>
      </c>
      <c r="W8" s="11">
        <f t="shared" si="0"/>
        <v>1084</v>
      </c>
      <c r="X8" s="11" t="e">
        <f>D8+F8+H8+#REF!+#REF!+N8+P8+R8+T8+V8</f>
        <v>#REF!</v>
      </c>
      <c r="Y8" s="11" t="e">
        <f t="shared" si="1"/>
        <v>#REF!</v>
      </c>
    </row>
    <row r="9" spans="1:25" ht="12" customHeight="1" x14ac:dyDescent="0.2">
      <c r="A9" s="17">
        <v>4</v>
      </c>
      <c r="B9" s="18" t="s">
        <v>4</v>
      </c>
      <c r="C9" s="11">
        <v>974</v>
      </c>
      <c r="D9" s="11">
        <v>386</v>
      </c>
      <c r="E9" s="19">
        <v>28</v>
      </c>
      <c r="F9" s="21">
        <v>12</v>
      </c>
      <c r="G9" s="20"/>
      <c r="H9" s="21">
        <v>3</v>
      </c>
      <c r="I9" s="70">
        <v>19</v>
      </c>
      <c r="J9" s="57">
        <v>7</v>
      </c>
      <c r="K9" s="71">
        <v>11</v>
      </c>
      <c r="L9" s="57">
        <v>0</v>
      </c>
      <c r="M9" s="19">
        <v>23</v>
      </c>
      <c r="N9" s="21">
        <v>10</v>
      </c>
      <c r="O9" s="20">
        <v>23</v>
      </c>
      <c r="P9" s="31">
        <v>4</v>
      </c>
      <c r="Q9" s="19">
        <v>23</v>
      </c>
      <c r="R9" s="21">
        <v>10</v>
      </c>
      <c r="S9" s="20"/>
      <c r="T9" s="23">
        <v>2</v>
      </c>
      <c r="U9" s="19">
        <v>5</v>
      </c>
      <c r="V9" s="23">
        <v>2</v>
      </c>
      <c r="W9" s="11">
        <f t="shared" si="0"/>
        <v>1083</v>
      </c>
      <c r="X9" s="11" t="e">
        <f>D9+F9+H9+#REF!+#REF!+N9+P9+R9+T9+V9</f>
        <v>#REF!</v>
      </c>
      <c r="Y9" s="11" t="e">
        <f t="shared" si="1"/>
        <v>#REF!</v>
      </c>
    </row>
    <row r="10" spans="1:25" ht="12" customHeight="1" x14ac:dyDescent="0.2">
      <c r="A10" s="17">
        <v>5</v>
      </c>
      <c r="B10" s="18" t="s">
        <v>5</v>
      </c>
      <c r="C10" s="11">
        <v>974</v>
      </c>
      <c r="D10" s="11">
        <v>33</v>
      </c>
      <c r="E10" s="19">
        <v>28</v>
      </c>
      <c r="F10" s="21">
        <v>0</v>
      </c>
      <c r="G10" s="20"/>
      <c r="H10" s="21">
        <v>0</v>
      </c>
      <c r="I10" s="70">
        <v>19</v>
      </c>
      <c r="J10" s="57">
        <v>0</v>
      </c>
      <c r="K10" s="71">
        <v>11</v>
      </c>
      <c r="L10" s="57">
        <v>0</v>
      </c>
      <c r="M10" s="19">
        <v>23</v>
      </c>
      <c r="N10" s="23">
        <v>0</v>
      </c>
      <c r="O10" s="20">
        <v>23</v>
      </c>
      <c r="P10" s="31">
        <v>0</v>
      </c>
      <c r="Q10" s="19">
        <v>23</v>
      </c>
      <c r="R10" s="23">
        <v>0</v>
      </c>
      <c r="S10" s="20"/>
      <c r="T10" s="23">
        <v>0</v>
      </c>
      <c r="U10" s="19">
        <v>5</v>
      </c>
      <c r="V10" s="23">
        <v>0</v>
      </c>
      <c r="W10" s="11">
        <f t="shared" si="0"/>
        <v>1076</v>
      </c>
      <c r="X10" s="11" t="e">
        <f>D10+F10+H10+#REF!+#REF!+N10+P10+R10+T10+V10</f>
        <v>#REF!</v>
      </c>
      <c r="Y10" s="11" t="e">
        <f t="shared" si="1"/>
        <v>#REF!</v>
      </c>
    </row>
    <row r="11" spans="1:25" ht="12" customHeight="1" x14ac:dyDescent="0.2">
      <c r="A11" s="17">
        <v>6</v>
      </c>
      <c r="B11" s="18" t="s">
        <v>6</v>
      </c>
      <c r="C11" s="11">
        <v>974</v>
      </c>
      <c r="D11" s="11">
        <v>735</v>
      </c>
      <c r="E11" s="19">
        <v>28</v>
      </c>
      <c r="F11" s="21">
        <v>18</v>
      </c>
      <c r="G11" s="20"/>
      <c r="H11" s="21">
        <v>4</v>
      </c>
      <c r="I11" s="70">
        <v>19</v>
      </c>
      <c r="J11" s="57">
        <v>17</v>
      </c>
      <c r="K11" s="71">
        <v>11</v>
      </c>
      <c r="L11" s="57">
        <v>1</v>
      </c>
      <c r="M11" s="19">
        <v>23</v>
      </c>
      <c r="N11" s="23">
        <v>8</v>
      </c>
      <c r="O11" s="20">
        <v>23</v>
      </c>
      <c r="P11" s="31">
        <v>5</v>
      </c>
      <c r="Q11" s="19">
        <v>23</v>
      </c>
      <c r="R11" s="23">
        <v>21</v>
      </c>
      <c r="S11" s="20"/>
      <c r="T11" s="23">
        <v>3</v>
      </c>
      <c r="U11" s="19">
        <v>5</v>
      </c>
      <c r="V11" s="23">
        <v>3</v>
      </c>
      <c r="W11" s="11">
        <f t="shared" si="0"/>
        <v>1094</v>
      </c>
      <c r="X11" s="11" t="e">
        <f>D11+F11+H11+#REF!+#REF!+N11+P11+R11+T11+V11</f>
        <v>#REF!</v>
      </c>
      <c r="Y11" s="11" t="e">
        <f t="shared" si="1"/>
        <v>#REF!</v>
      </c>
    </row>
    <row r="12" spans="1:25" ht="12" customHeight="1" x14ac:dyDescent="0.2">
      <c r="A12" s="17">
        <v>7</v>
      </c>
      <c r="B12" s="18" t="s">
        <v>7</v>
      </c>
      <c r="C12" s="11">
        <v>974</v>
      </c>
      <c r="D12" s="11">
        <v>104</v>
      </c>
      <c r="E12" s="19">
        <v>28</v>
      </c>
      <c r="F12" s="21">
        <v>0</v>
      </c>
      <c r="G12" s="20"/>
      <c r="H12" s="21">
        <v>0</v>
      </c>
      <c r="I12" s="70">
        <v>19</v>
      </c>
      <c r="J12" s="57">
        <v>0</v>
      </c>
      <c r="K12" s="71">
        <v>11</v>
      </c>
      <c r="L12" s="57">
        <v>0</v>
      </c>
      <c r="M12" s="19">
        <v>23</v>
      </c>
      <c r="N12" s="23">
        <v>0</v>
      </c>
      <c r="O12" s="20">
        <v>23</v>
      </c>
      <c r="P12" s="31">
        <v>0</v>
      </c>
      <c r="Q12" s="19">
        <v>23</v>
      </c>
      <c r="R12" s="23">
        <v>0</v>
      </c>
      <c r="S12" s="20"/>
      <c r="T12" s="23">
        <v>0</v>
      </c>
      <c r="U12" s="19">
        <v>5</v>
      </c>
      <c r="V12" s="23">
        <v>0</v>
      </c>
      <c r="W12" s="11">
        <f t="shared" si="0"/>
        <v>1076</v>
      </c>
      <c r="X12" s="11" t="e">
        <f>D12+F12+H12+#REF!+#REF!+N12+P12+R12+T12+V12</f>
        <v>#REF!</v>
      </c>
      <c r="Y12" s="11" t="e">
        <f t="shared" si="1"/>
        <v>#REF!</v>
      </c>
    </row>
    <row r="13" spans="1:25" ht="12" customHeight="1" x14ac:dyDescent="0.2">
      <c r="A13" s="17">
        <v>8</v>
      </c>
      <c r="B13" s="18" t="s">
        <v>8</v>
      </c>
      <c r="C13" s="11">
        <v>974</v>
      </c>
      <c r="D13" s="11">
        <v>35</v>
      </c>
      <c r="E13" s="19">
        <v>28</v>
      </c>
      <c r="F13" s="21">
        <v>0</v>
      </c>
      <c r="G13" s="20"/>
      <c r="H13" s="21">
        <v>0</v>
      </c>
      <c r="I13" s="70">
        <v>19</v>
      </c>
      <c r="J13" s="57">
        <v>0</v>
      </c>
      <c r="K13" s="71">
        <v>11</v>
      </c>
      <c r="L13" s="57">
        <v>0</v>
      </c>
      <c r="M13" s="19">
        <v>23</v>
      </c>
      <c r="N13" s="23">
        <v>0</v>
      </c>
      <c r="O13" s="20">
        <v>23</v>
      </c>
      <c r="P13" s="31">
        <v>0</v>
      </c>
      <c r="Q13" s="19">
        <v>23</v>
      </c>
      <c r="R13" s="23">
        <v>0</v>
      </c>
      <c r="S13" s="20"/>
      <c r="T13" s="23">
        <v>0</v>
      </c>
      <c r="U13" s="19">
        <v>5</v>
      </c>
      <c r="V13" s="23">
        <v>0</v>
      </c>
      <c r="W13" s="11">
        <f t="shared" si="0"/>
        <v>1076</v>
      </c>
      <c r="X13" s="11" t="e">
        <f>D13+F13+H13+#REF!+#REF!+N13+P13+R13+T13+V13</f>
        <v>#REF!</v>
      </c>
      <c r="Y13" s="11" t="e">
        <f t="shared" si="1"/>
        <v>#REF!</v>
      </c>
    </row>
    <row r="14" spans="1:25" ht="12" customHeight="1" x14ac:dyDescent="0.2">
      <c r="A14" s="17">
        <v>9</v>
      </c>
      <c r="B14" s="18" t="s">
        <v>9</v>
      </c>
      <c r="C14" s="11">
        <v>947</v>
      </c>
      <c r="D14" s="11">
        <v>5</v>
      </c>
      <c r="E14" s="19">
        <v>28</v>
      </c>
      <c r="F14" s="21">
        <v>0</v>
      </c>
      <c r="G14" s="20"/>
      <c r="H14" s="21">
        <v>0</v>
      </c>
      <c r="I14" s="70">
        <v>19</v>
      </c>
      <c r="J14" s="57">
        <v>0</v>
      </c>
      <c r="K14" s="71">
        <v>11</v>
      </c>
      <c r="L14" s="57">
        <v>0</v>
      </c>
      <c r="M14" s="19">
        <v>23</v>
      </c>
      <c r="N14" s="23">
        <v>0</v>
      </c>
      <c r="O14" s="20">
        <v>23</v>
      </c>
      <c r="P14" s="31">
        <v>0</v>
      </c>
      <c r="Q14" s="19">
        <v>23</v>
      </c>
      <c r="R14" s="23">
        <v>0</v>
      </c>
      <c r="S14" s="20"/>
      <c r="T14" s="23">
        <v>0</v>
      </c>
      <c r="U14" s="19">
        <v>5</v>
      </c>
      <c r="V14" s="23">
        <v>0</v>
      </c>
      <c r="W14" s="11">
        <f t="shared" si="0"/>
        <v>1049</v>
      </c>
      <c r="X14" s="11" t="e">
        <f>D14+F14+H14+#REF!+#REF!+N14+P14+R14+T14+V14</f>
        <v>#REF!</v>
      </c>
      <c r="Y14" s="11" t="e">
        <f t="shared" si="1"/>
        <v>#REF!</v>
      </c>
    </row>
    <row r="15" spans="1:25" ht="12" customHeight="1" x14ac:dyDescent="0.2">
      <c r="A15" s="17">
        <v>10</v>
      </c>
      <c r="B15" s="18" t="s">
        <v>10</v>
      </c>
      <c r="C15" s="11">
        <v>974</v>
      </c>
      <c r="D15" s="11">
        <v>652</v>
      </c>
      <c r="E15" s="19">
        <v>28</v>
      </c>
      <c r="F15" s="21">
        <v>16</v>
      </c>
      <c r="G15" s="20"/>
      <c r="H15" s="21">
        <v>4</v>
      </c>
      <c r="I15" s="70">
        <v>19</v>
      </c>
      <c r="J15" s="57">
        <v>11</v>
      </c>
      <c r="K15" s="71">
        <v>11</v>
      </c>
      <c r="L15" s="57">
        <v>0</v>
      </c>
      <c r="M15" s="19">
        <v>23</v>
      </c>
      <c r="N15" s="23">
        <v>17</v>
      </c>
      <c r="O15" s="20">
        <v>23</v>
      </c>
      <c r="P15" s="31">
        <v>5</v>
      </c>
      <c r="Q15" s="19">
        <v>23</v>
      </c>
      <c r="R15" s="23">
        <v>15</v>
      </c>
      <c r="S15" s="20"/>
      <c r="T15" s="23">
        <v>2</v>
      </c>
      <c r="U15" s="19">
        <v>5</v>
      </c>
      <c r="V15" s="23">
        <v>2</v>
      </c>
      <c r="W15" s="11">
        <f t="shared" si="0"/>
        <v>1087</v>
      </c>
      <c r="X15" s="11" t="e">
        <f>D15+F15+H15+#REF!+#REF!+N15+P15+R15+T15+V15</f>
        <v>#REF!</v>
      </c>
      <c r="Y15" s="11" t="e">
        <f t="shared" si="1"/>
        <v>#REF!</v>
      </c>
    </row>
    <row r="16" spans="1:25" ht="12" customHeight="1" x14ac:dyDescent="0.2">
      <c r="A16" s="17">
        <v>11</v>
      </c>
      <c r="B16" s="18" t="s">
        <v>11</v>
      </c>
      <c r="C16" s="11">
        <v>974</v>
      </c>
      <c r="D16" s="11">
        <v>34</v>
      </c>
      <c r="E16" s="19">
        <v>28</v>
      </c>
      <c r="F16" s="21">
        <v>0</v>
      </c>
      <c r="G16" s="20"/>
      <c r="H16" s="21">
        <v>0</v>
      </c>
      <c r="I16" s="70">
        <v>19</v>
      </c>
      <c r="J16" s="57">
        <v>0</v>
      </c>
      <c r="K16" s="71">
        <v>11</v>
      </c>
      <c r="L16" s="57">
        <v>0</v>
      </c>
      <c r="M16" s="19">
        <v>23</v>
      </c>
      <c r="N16" s="23">
        <v>0</v>
      </c>
      <c r="O16" s="20">
        <v>23</v>
      </c>
      <c r="P16" s="31">
        <v>0</v>
      </c>
      <c r="Q16" s="19">
        <v>23</v>
      </c>
      <c r="R16" s="23">
        <v>0</v>
      </c>
      <c r="S16" s="20"/>
      <c r="T16" s="23">
        <v>0</v>
      </c>
      <c r="U16" s="19">
        <v>5</v>
      </c>
      <c r="V16" s="23">
        <v>0</v>
      </c>
      <c r="W16" s="11">
        <f t="shared" si="0"/>
        <v>1076</v>
      </c>
      <c r="X16" s="11" t="e">
        <f>D16+F16+H16+#REF!+#REF!+N16+P16+R16+T16+V16</f>
        <v>#REF!</v>
      </c>
      <c r="Y16" s="11" t="e">
        <f t="shared" si="1"/>
        <v>#REF!</v>
      </c>
    </row>
    <row r="17" spans="1:25" ht="12" customHeight="1" x14ac:dyDescent="0.2">
      <c r="A17" s="17">
        <v>12</v>
      </c>
      <c r="B17" s="18" t="s">
        <v>12</v>
      </c>
      <c r="C17" s="35">
        <v>974</v>
      </c>
      <c r="D17" s="35">
        <v>114</v>
      </c>
      <c r="E17" s="19">
        <v>28</v>
      </c>
      <c r="F17" s="21">
        <v>0</v>
      </c>
      <c r="G17" s="20"/>
      <c r="H17" s="21">
        <v>0</v>
      </c>
      <c r="I17" s="70">
        <v>19</v>
      </c>
      <c r="J17" s="57">
        <v>0</v>
      </c>
      <c r="K17" s="71">
        <v>11</v>
      </c>
      <c r="L17" s="57">
        <v>0</v>
      </c>
      <c r="M17" s="19">
        <v>23</v>
      </c>
      <c r="N17" s="23">
        <v>2</v>
      </c>
      <c r="O17" s="20">
        <v>23</v>
      </c>
      <c r="P17" s="31">
        <v>0</v>
      </c>
      <c r="Q17" s="19">
        <v>23</v>
      </c>
      <c r="R17" s="5">
        <v>0</v>
      </c>
      <c r="S17" s="20"/>
      <c r="T17" s="23">
        <v>0</v>
      </c>
      <c r="U17" s="19">
        <v>5</v>
      </c>
      <c r="V17" s="23">
        <v>1</v>
      </c>
      <c r="W17" s="11">
        <f t="shared" si="0"/>
        <v>1076</v>
      </c>
      <c r="X17" s="11" t="e">
        <f>D17+F17+H17+#REF!+#REF!+N17+P17+R17+T17+V17</f>
        <v>#REF!</v>
      </c>
      <c r="Y17" s="11" t="e">
        <f t="shared" si="1"/>
        <v>#REF!</v>
      </c>
    </row>
    <row r="18" spans="1:25" ht="12" customHeight="1" x14ac:dyDescent="0.2">
      <c r="A18" s="17">
        <v>13</v>
      </c>
      <c r="B18" s="18" t="s">
        <v>13</v>
      </c>
      <c r="C18" s="11">
        <v>973</v>
      </c>
      <c r="D18" s="11">
        <v>694</v>
      </c>
      <c r="E18" s="19">
        <v>28</v>
      </c>
      <c r="F18" s="21">
        <v>16</v>
      </c>
      <c r="G18" s="20"/>
      <c r="H18" s="21">
        <v>6</v>
      </c>
      <c r="I18" s="70">
        <v>19</v>
      </c>
      <c r="J18" s="57">
        <v>9</v>
      </c>
      <c r="K18" s="71">
        <v>11</v>
      </c>
      <c r="L18" s="57">
        <v>0</v>
      </c>
      <c r="M18" s="19">
        <v>23</v>
      </c>
      <c r="N18" s="23">
        <v>6</v>
      </c>
      <c r="O18" s="20">
        <v>23</v>
      </c>
      <c r="P18" s="31">
        <v>1</v>
      </c>
      <c r="Q18" s="19">
        <v>23</v>
      </c>
      <c r="R18" s="23">
        <v>12</v>
      </c>
      <c r="S18" s="20"/>
      <c r="T18" s="23">
        <v>2</v>
      </c>
      <c r="U18" s="19">
        <v>5</v>
      </c>
      <c r="V18" s="23">
        <v>1</v>
      </c>
      <c r="W18" s="11">
        <f t="shared" si="0"/>
        <v>1084</v>
      </c>
      <c r="X18" s="11" t="e">
        <f>D18+F18+H18+#REF!+#REF!+N18+P18+R18+T18+V18</f>
        <v>#REF!</v>
      </c>
      <c r="Y18" s="11" t="e">
        <f t="shared" si="1"/>
        <v>#REF!</v>
      </c>
    </row>
    <row r="19" spans="1:25" ht="12" customHeight="1" x14ac:dyDescent="0.2">
      <c r="A19" s="17">
        <v>14</v>
      </c>
      <c r="B19" s="18" t="s">
        <v>14</v>
      </c>
      <c r="C19" s="11">
        <v>973</v>
      </c>
      <c r="D19" s="11">
        <v>189</v>
      </c>
      <c r="E19" s="19">
        <v>28</v>
      </c>
      <c r="F19" s="21">
        <v>3</v>
      </c>
      <c r="G19" s="20"/>
      <c r="H19" s="21">
        <v>0</v>
      </c>
      <c r="I19" s="70">
        <v>19</v>
      </c>
      <c r="J19" s="57">
        <v>0</v>
      </c>
      <c r="K19" s="71">
        <v>11</v>
      </c>
      <c r="L19" s="57">
        <v>0</v>
      </c>
      <c r="M19" s="19">
        <v>23</v>
      </c>
      <c r="N19" s="23">
        <v>2</v>
      </c>
      <c r="O19" s="20">
        <v>23</v>
      </c>
      <c r="P19" s="31">
        <v>0</v>
      </c>
      <c r="Q19" s="19">
        <v>23</v>
      </c>
      <c r="R19" s="23">
        <v>3</v>
      </c>
      <c r="S19" s="20"/>
      <c r="T19" s="23">
        <v>1</v>
      </c>
      <c r="U19" s="19">
        <v>5</v>
      </c>
      <c r="V19" s="23">
        <v>0</v>
      </c>
      <c r="W19" s="11">
        <f t="shared" si="0"/>
        <v>1075</v>
      </c>
      <c r="X19" s="11" t="e">
        <f>D19+F19+H19+#REF!+#REF!+N19+P19+R19+T19+V19</f>
        <v>#REF!</v>
      </c>
      <c r="Y19" s="11" t="e">
        <f t="shared" si="1"/>
        <v>#REF!</v>
      </c>
    </row>
    <row r="20" spans="1:25" ht="12" customHeight="1" x14ac:dyDescent="0.2">
      <c r="A20" s="17">
        <v>15</v>
      </c>
      <c r="B20" s="18" t="s">
        <v>15</v>
      </c>
      <c r="C20" s="11">
        <v>973</v>
      </c>
      <c r="D20" s="11">
        <v>511</v>
      </c>
      <c r="E20" s="19">
        <v>28</v>
      </c>
      <c r="F20" s="21">
        <v>12</v>
      </c>
      <c r="G20" s="20"/>
      <c r="H20" s="21">
        <v>0</v>
      </c>
      <c r="I20" s="70">
        <v>19</v>
      </c>
      <c r="J20" s="57">
        <v>12</v>
      </c>
      <c r="K20" s="71">
        <v>11</v>
      </c>
      <c r="L20" s="57">
        <v>2</v>
      </c>
      <c r="M20" s="19">
        <v>23</v>
      </c>
      <c r="N20" s="23">
        <v>16</v>
      </c>
      <c r="O20" s="20">
        <v>23</v>
      </c>
      <c r="P20" s="31">
        <v>3</v>
      </c>
      <c r="Q20" s="19">
        <v>23</v>
      </c>
      <c r="R20" s="23">
        <v>18</v>
      </c>
      <c r="S20" s="20"/>
      <c r="T20" s="23">
        <v>4</v>
      </c>
      <c r="U20" s="19">
        <v>5</v>
      </c>
      <c r="V20" s="23">
        <v>0</v>
      </c>
      <c r="W20" s="11">
        <f t="shared" si="0"/>
        <v>1089</v>
      </c>
      <c r="X20" s="11" t="e">
        <f>D20+F20+H20+#REF!+#REF!+N20+P20+R20+T20+V20</f>
        <v>#REF!</v>
      </c>
      <c r="Y20" s="11" t="e">
        <f t="shared" si="1"/>
        <v>#REF!</v>
      </c>
    </row>
    <row r="21" spans="1:25" ht="12" customHeight="1" x14ac:dyDescent="0.2">
      <c r="A21" s="17">
        <v>16</v>
      </c>
      <c r="B21" s="18" t="s">
        <v>16</v>
      </c>
      <c r="C21" s="33">
        <v>973</v>
      </c>
      <c r="D21" s="33">
        <v>10</v>
      </c>
      <c r="E21" s="19">
        <v>28</v>
      </c>
      <c r="F21" s="21">
        <v>0</v>
      </c>
      <c r="G21" s="20"/>
      <c r="H21" s="21">
        <v>0</v>
      </c>
      <c r="I21" s="70">
        <v>19</v>
      </c>
      <c r="J21" s="57">
        <v>0</v>
      </c>
      <c r="K21" s="71">
        <v>11</v>
      </c>
      <c r="L21" s="57">
        <v>0</v>
      </c>
      <c r="M21" s="19">
        <v>23</v>
      </c>
      <c r="N21" s="23">
        <v>1</v>
      </c>
      <c r="O21" s="20">
        <v>23</v>
      </c>
      <c r="P21" s="31">
        <v>0</v>
      </c>
      <c r="Q21" s="19">
        <v>23</v>
      </c>
      <c r="R21" s="23">
        <v>0</v>
      </c>
      <c r="S21" s="20"/>
      <c r="T21" s="23">
        <v>0</v>
      </c>
      <c r="U21" s="19">
        <v>5</v>
      </c>
      <c r="V21" s="23">
        <v>0</v>
      </c>
      <c r="W21" s="11">
        <f t="shared" si="0"/>
        <v>1075</v>
      </c>
      <c r="X21" s="11" t="e">
        <f>D21+F21+H21+#REF!+#REF!+N21+P21+R21+T21+V21</f>
        <v>#REF!</v>
      </c>
      <c r="Y21" s="11" t="e">
        <f t="shared" si="1"/>
        <v>#REF!</v>
      </c>
    </row>
    <row r="22" spans="1:25" ht="12" customHeight="1" x14ac:dyDescent="0.2">
      <c r="A22" s="17">
        <v>17</v>
      </c>
      <c r="B22" s="18" t="s">
        <v>17</v>
      </c>
      <c r="C22" s="11">
        <v>973</v>
      </c>
      <c r="D22" s="11">
        <v>203</v>
      </c>
      <c r="E22" s="19">
        <v>28</v>
      </c>
      <c r="F22" s="21">
        <v>0</v>
      </c>
      <c r="G22" s="20"/>
      <c r="H22" s="21">
        <v>0</v>
      </c>
      <c r="I22" s="70">
        <v>19</v>
      </c>
      <c r="J22" s="57">
        <v>0</v>
      </c>
      <c r="K22" s="71">
        <v>11</v>
      </c>
      <c r="L22" s="57">
        <v>0</v>
      </c>
      <c r="M22" s="19">
        <v>23</v>
      </c>
      <c r="N22" s="23">
        <v>0</v>
      </c>
      <c r="O22" s="20">
        <v>23</v>
      </c>
      <c r="P22" s="31">
        <v>0</v>
      </c>
      <c r="Q22" s="19">
        <v>23</v>
      </c>
      <c r="R22" s="23">
        <v>3</v>
      </c>
      <c r="S22" s="20"/>
      <c r="T22" s="23">
        <v>0</v>
      </c>
      <c r="U22" s="19">
        <v>5</v>
      </c>
      <c r="V22" s="23">
        <v>0</v>
      </c>
      <c r="W22" s="11">
        <f t="shared" si="0"/>
        <v>1075</v>
      </c>
      <c r="X22" s="11" t="e">
        <f>D22+F22+H22+#REF!+#REF!+N22+P22+R22+T22+V22</f>
        <v>#REF!</v>
      </c>
      <c r="Y22" s="11" t="e">
        <f t="shared" si="1"/>
        <v>#REF!</v>
      </c>
    </row>
    <row r="23" spans="1:25" ht="12" customHeight="1" x14ac:dyDescent="0.2">
      <c r="A23" s="17">
        <v>18</v>
      </c>
      <c r="B23" s="18" t="s">
        <v>18</v>
      </c>
      <c r="C23" s="11">
        <v>973</v>
      </c>
      <c r="D23" s="11">
        <v>413</v>
      </c>
      <c r="E23" s="19">
        <v>28</v>
      </c>
      <c r="F23" s="21">
        <v>3</v>
      </c>
      <c r="G23" s="20"/>
      <c r="H23" s="21">
        <v>0</v>
      </c>
      <c r="I23" s="70">
        <v>19</v>
      </c>
      <c r="J23" s="57">
        <v>6</v>
      </c>
      <c r="K23" s="71">
        <v>11</v>
      </c>
      <c r="L23" s="57">
        <v>0</v>
      </c>
      <c r="M23" s="19">
        <v>23</v>
      </c>
      <c r="N23" s="23">
        <v>11</v>
      </c>
      <c r="O23" s="20">
        <v>23</v>
      </c>
      <c r="P23" s="31">
        <v>4</v>
      </c>
      <c r="Q23" s="19">
        <v>23</v>
      </c>
      <c r="R23" s="23">
        <v>11</v>
      </c>
      <c r="S23" s="20"/>
      <c r="T23" s="23">
        <v>4</v>
      </c>
      <c r="U23" s="19">
        <v>5</v>
      </c>
      <c r="V23" s="23">
        <v>1</v>
      </c>
      <c r="W23" s="11">
        <f t="shared" si="0"/>
        <v>1081</v>
      </c>
      <c r="X23" s="11" t="e">
        <f>D23+F23+H23+#REF!+#REF!+N23+P23+R23+T23+V23</f>
        <v>#REF!</v>
      </c>
      <c r="Y23" s="11" t="e">
        <f t="shared" si="1"/>
        <v>#REF!</v>
      </c>
    </row>
    <row r="24" spans="1:25" ht="12" customHeight="1" x14ac:dyDescent="0.2">
      <c r="A24" s="17">
        <v>19</v>
      </c>
      <c r="B24" s="18" t="s">
        <v>19</v>
      </c>
      <c r="C24" s="11">
        <v>973</v>
      </c>
      <c r="D24" s="11">
        <v>275</v>
      </c>
      <c r="E24" s="19">
        <v>28</v>
      </c>
      <c r="F24" s="21">
        <v>0</v>
      </c>
      <c r="G24" s="20"/>
      <c r="H24" s="21">
        <v>0</v>
      </c>
      <c r="I24" s="70">
        <v>19</v>
      </c>
      <c r="J24" s="57">
        <v>0</v>
      </c>
      <c r="K24" s="71">
        <v>11</v>
      </c>
      <c r="L24" s="57">
        <v>0</v>
      </c>
      <c r="M24" s="19">
        <v>23</v>
      </c>
      <c r="N24" s="23">
        <v>1</v>
      </c>
      <c r="O24" s="20">
        <v>23</v>
      </c>
      <c r="P24" s="31">
        <v>0</v>
      </c>
      <c r="Q24" s="19">
        <v>23</v>
      </c>
      <c r="R24" s="23">
        <v>0</v>
      </c>
      <c r="S24" s="20"/>
      <c r="T24" s="23">
        <v>0</v>
      </c>
      <c r="U24" s="19">
        <v>5</v>
      </c>
      <c r="V24" s="23">
        <v>0</v>
      </c>
      <c r="W24" s="11">
        <f t="shared" si="0"/>
        <v>1075</v>
      </c>
      <c r="X24" s="11" t="e">
        <f>D24+F24+H24+#REF!+#REF!+N24+P24+R24+T24+V24</f>
        <v>#REF!</v>
      </c>
      <c r="Y24" s="11" t="e">
        <f t="shared" si="1"/>
        <v>#REF!</v>
      </c>
    </row>
    <row r="25" spans="1:25" ht="12" customHeight="1" x14ac:dyDescent="0.2">
      <c r="A25" s="17">
        <v>20</v>
      </c>
      <c r="B25" s="18" t="s">
        <v>126</v>
      </c>
      <c r="C25" s="11">
        <v>973</v>
      </c>
      <c r="D25" s="11">
        <v>424</v>
      </c>
      <c r="E25" s="19">
        <v>28</v>
      </c>
      <c r="F25" s="21">
        <v>4</v>
      </c>
      <c r="G25" s="20"/>
      <c r="H25" s="21">
        <v>0</v>
      </c>
      <c r="I25" s="70">
        <v>19</v>
      </c>
      <c r="J25" s="57">
        <v>2</v>
      </c>
      <c r="K25" s="71">
        <v>11</v>
      </c>
      <c r="L25" s="57">
        <v>1</v>
      </c>
      <c r="M25" s="19">
        <v>23</v>
      </c>
      <c r="N25" s="23">
        <v>4</v>
      </c>
      <c r="O25" s="20">
        <v>23</v>
      </c>
      <c r="P25" s="31">
        <v>1</v>
      </c>
      <c r="Q25" s="19">
        <v>23</v>
      </c>
      <c r="R25" s="23">
        <v>0</v>
      </c>
      <c r="S25" s="20"/>
      <c r="T25" s="23">
        <v>0</v>
      </c>
      <c r="U25" s="19">
        <v>5</v>
      </c>
      <c r="V25" s="23">
        <v>0</v>
      </c>
      <c r="W25" s="11">
        <f t="shared" si="0"/>
        <v>1078</v>
      </c>
      <c r="X25" s="11" t="e">
        <f>D25+F25+H25+#REF!+#REF!+N25+P25+R25+T25+V25</f>
        <v>#REF!</v>
      </c>
      <c r="Y25" s="11" t="e">
        <f t="shared" si="1"/>
        <v>#REF!</v>
      </c>
    </row>
    <row r="26" spans="1:25" ht="12" customHeight="1" x14ac:dyDescent="0.2">
      <c r="A26" s="17">
        <v>21</v>
      </c>
      <c r="B26" s="18" t="s">
        <v>20</v>
      </c>
      <c r="C26" s="11">
        <v>973</v>
      </c>
      <c r="D26" s="11">
        <v>133</v>
      </c>
      <c r="E26" s="19">
        <v>28</v>
      </c>
      <c r="F26" s="21">
        <v>0</v>
      </c>
      <c r="G26" s="20"/>
      <c r="H26" s="21">
        <v>0</v>
      </c>
      <c r="I26" s="70">
        <v>19</v>
      </c>
      <c r="J26" s="57">
        <v>0</v>
      </c>
      <c r="K26" s="71">
        <v>11</v>
      </c>
      <c r="L26" s="57">
        <v>0</v>
      </c>
      <c r="M26" s="19">
        <v>23</v>
      </c>
      <c r="N26" s="23">
        <v>0</v>
      </c>
      <c r="O26" s="20">
        <v>23</v>
      </c>
      <c r="P26" s="31">
        <v>0</v>
      </c>
      <c r="Q26" s="19">
        <v>23</v>
      </c>
      <c r="R26" s="23">
        <v>0</v>
      </c>
      <c r="S26" s="20"/>
      <c r="T26" s="23">
        <v>0</v>
      </c>
      <c r="U26" s="19">
        <v>5</v>
      </c>
      <c r="V26" s="23">
        <v>0</v>
      </c>
      <c r="W26" s="11">
        <f t="shared" si="0"/>
        <v>1075</v>
      </c>
      <c r="X26" s="11" t="e">
        <f>D26+F26+H26+#REF!+#REF!+N26+P26+R26+T26+V26</f>
        <v>#REF!</v>
      </c>
      <c r="Y26" s="11" t="e">
        <f t="shared" si="1"/>
        <v>#REF!</v>
      </c>
    </row>
    <row r="27" spans="1:25" ht="12" customHeight="1" x14ac:dyDescent="0.2">
      <c r="A27" s="17">
        <v>22</v>
      </c>
      <c r="B27" s="18" t="s">
        <v>125</v>
      </c>
      <c r="C27" s="11">
        <v>973</v>
      </c>
      <c r="D27" s="11">
        <v>107</v>
      </c>
      <c r="E27" s="19">
        <v>28</v>
      </c>
      <c r="F27" s="21">
        <v>2</v>
      </c>
      <c r="G27" s="20"/>
      <c r="H27" s="21">
        <v>0</v>
      </c>
      <c r="I27" s="70">
        <v>19</v>
      </c>
      <c r="J27" s="57">
        <v>2</v>
      </c>
      <c r="K27" s="71">
        <v>11</v>
      </c>
      <c r="L27" s="57">
        <v>0</v>
      </c>
      <c r="M27" s="19">
        <v>23</v>
      </c>
      <c r="N27" s="23">
        <v>6</v>
      </c>
      <c r="O27" s="20">
        <v>23</v>
      </c>
      <c r="P27" s="31">
        <v>2</v>
      </c>
      <c r="Q27" s="19">
        <v>23</v>
      </c>
      <c r="R27" s="23">
        <v>2</v>
      </c>
      <c r="S27" s="20"/>
      <c r="T27" s="23">
        <v>0</v>
      </c>
      <c r="U27" s="19">
        <v>5</v>
      </c>
      <c r="V27" s="23">
        <v>0</v>
      </c>
      <c r="W27" s="11">
        <f t="shared" si="0"/>
        <v>1077</v>
      </c>
      <c r="X27" s="11" t="e">
        <f>D27+F27+H27+#REF!+#REF!+N27+P27+R27+T27+V27</f>
        <v>#REF!</v>
      </c>
      <c r="Y27" s="11" t="e">
        <f t="shared" si="1"/>
        <v>#REF!</v>
      </c>
    </row>
    <row r="28" spans="1:25" ht="12" customHeight="1" x14ac:dyDescent="0.2">
      <c r="A28" s="17">
        <v>23</v>
      </c>
      <c r="B28" s="18" t="s">
        <v>21</v>
      </c>
      <c r="C28" s="11">
        <v>973</v>
      </c>
      <c r="D28" s="11">
        <v>48</v>
      </c>
      <c r="E28" s="19">
        <v>28</v>
      </c>
      <c r="F28" s="21">
        <v>0</v>
      </c>
      <c r="G28" s="20"/>
      <c r="H28" s="21">
        <v>0</v>
      </c>
      <c r="I28" s="70">
        <v>19</v>
      </c>
      <c r="J28" s="57">
        <v>0</v>
      </c>
      <c r="K28" s="71">
        <v>11</v>
      </c>
      <c r="L28" s="57">
        <v>0</v>
      </c>
      <c r="M28" s="19">
        <v>23</v>
      </c>
      <c r="N28" s="23">
        <v>0</v>
      </c>
      <c r="O28" s="20">
        <v>23</v>
      </c>
      <c r="P28" s="31">
        <v>0</v>
      </c>
      <c r="Q28" s="19">
        <v>23</v>
      </c>
      <c r="R28" s="23">
        <v>0</v>
      </c>
      <c r="S28" s="20"/>
      <c r="T28" s="23">
        <v>0</v>
      </c>
      <c r="U28" s="19">
        <v>5</v>
      </c>
      <c r="V28" s="23">
        <v>0</v>
      </c>
      <c r="W28" s="11">
        <f t="shared" si="0"/>
        <v>1075</v>
      </c>
      <c r="X28" s="11" t="e">
        <f>D28+F28+H28+#REF!+#REF!+N28+P28+R28+T28+V28</f>
        <v>#REF!</v>
      </c>
      <c r="Y28" s="11" t="e">
        <f t="shared" si="1"/>
        <v>#REF!</v>
      </c>
    </row>
    <row r="29" spans="1:25" ht="12" customHeight="1" x14ac:dyDescent="0.2">
      <c r="A29" s="17">
        <v>24</v>
      </c>
      <c r="B29" s="18" t="s">
        <v>214</v>
      </c>
      <c r="C29" s="11">
        <v>973</v>
      </c>
      <c r="D29" s="11">
        <v>4</v>
      </c>
      <c r="E29" s="19">
        <v>28</v>
      </c>
      <c r="F29" s="21">
        <v>0</v>
      </c>
      <c r="G29" s="20"/>
      <c r="H29" s="21">
        <v>0</v>
      </c>
      <c r="I29" s="70">
        <v>19</v>
      </c>
      <c r="J29" s="57">
        <v>0</v>
      </c>
      <c r="K29" s="71">
        <v>11</v>
      </c>
      <c r="L29" s="57">
        <v>0</v>
      </c>
      <c r="M29" s="19">
        <v>23</v>
      </c>
      <c r="N29" s="23">
        <v>0</v>
      </c>
      <c r="O29" s="20">
        <v>23</v>
      </c>
      <c r="P29" s="31">
        <v>0</v>
      </c>
      <c r="Q29" s="19">
        <v>23</v>
      </c>
      <c r="R29" s="23">
        <v>0</v>
      </c>
      <c r="S29" s="20"/>
      <c r="T29" s="23">
        <v>0</v>
      </c>
      <c r="U29" s="19">
        <v>5</v>
      </c>
      <c r="V29" s="23">
        <v>0</v>
      </c>
      <c r="W29" s="11">
        <f t="shared" si="0"/>
        <v>1075</v>
      </c>
      <c r="X29" s="11" t="e">
        <f>D29+F29+H29+#REF!+#REF!+N29+P29+R29+T29+V29</f>
        <v>#REF!</v>
      </c>
      <c r="Y29" s="11" t="e">
        <f t="shared" si="1"/>
        <v>#REF!</v>
      </c>
    </row>
    <row r="30" spans="1:25" ht="12" customHeight="1" x14ac:dyDescent="0.2">
      <c r="A30" s="17">
        <v>25</v>
      </c>
      <c r="B30" s="18" t="s">
        <v>22</v>
      </c>
      <c r="C30" s="11">
        <v>977</v>
      </c>
      <c r="D30" s="11">
        <v>408</v>
      </c>
      <c r="E30" s="19">
        <v>28</v>
      </c>
      <c r="F30" s="21">
        <v>4</v>
      </c>
      <c r="G30" s="20"/>
      <c r="H30" s="21">
        <v>1</v>
      </c>
      <c r="I30" s="70">
        <v>19</v>
      </c>
      <c r="J30" s="57">
        <v>0</v>
      </c>
      <c r="K30" s="71">
        <v>11</v>
      </c>
      <c r="L30" s="57">
        <v>0</v>
      </c>
      <c r="M30" s="19">
        <v>23</v>
      </c>
      <c r="N30" s="23">
        <v>0</v>
      </c>
      <c r="O30" s="20">
        <v>23</v>
      </c>
      <c r="P30" s="31">
        <v>0</v>
      </c>
      <c r="Q30" s="19">
        <v>23</v>
      </c>
      <c r="R30" s="23">
        <v>0</v>
      </c>
      <c r="S30" s="20"/>
      <c r="T30" s="23">
        <v>0</v>
      </c>
      <c r="U30" s="19">
        <v>5</v>
      </c>
      <c r="V30" s="23">
        <v>0</v>
      </c>
      <c r="W30" s="11">
        <f t="shared" si="0"/>
        <v>1079</v>
      </c>
      <c r="X30" s="11" t="e">
        <f>D30+F30+H30+#REF!+#REF!+N30+P30+R30+T30+V30</f>
        <v>#REF!</v>
      </c>
      <c r="Y30" s="11" t="e">
        <f t="shared" si="1"/>
        <v>#REF!</v>
      </c>
    </row>
    <row r="31" spans="1:25" ht="12" customHeight="1" x14ac:dyDescent="0.2">
      <c r="A31" s="17">
        <v>26</v>
      </c>
      <c r="B31" s="18" t="s">
        <v>23</v>
      </c>
      <c r="C31" s="11">
        <v>977</v>
      </c>
      <c r="D31" s="11">
        <v>551</v>
      </c>
      <c r="E31" s="19">
        <v>28</v>
      </c>
      <c r="F31" s="21">
        <v>12</v>
      </c>
      <c r="G31" s="20"/>
      <c r="H31" s="21">
        <v>2</v>
      </c>
      <c r="I31" s="70">
        <v>19</v>
      </c>
      <c r="J31" s="57">
        <v>10</v>
      </c>
      <c r="K31" s="71">
        <v>11</v>
      </c>
      <c r="L31" s="57">
        <v>1</v>
      </c>
      <c r="M31" s="19">
        <v>23</v>
      </c>
      <c r="N31" s="23">
        <v>14</v>
      </c>
      <c r="O31" s="20">
        <v>23</v>
      </c>
      <c r="P31" s="31">
        <v>0</v>
      </c>
      <c r="Q31" s="19">
        <v>23</v>
      </c>
      <c r="R31" s="23">
        <v>15</v>
      </c>
      <c r="S31" s="20"/>
      <c r="T31" s="23">
        <v>5</v>
      </c>
      <c r="U31" s="19">
        <v>5</v>
      </c>
      <c r="V31" s="23">
        <v>0</v>
      </c>
      <c r="W31" s="11">
        <f t="shared" si="0"/>
        <v>1090</v>
      </c>
      <c r="X31" s="11" t="e">
        <f>D31+F31+H31+#REF!+#REF!+N31+P31+R31+T31+V31</f>
        <v>#REF!</v>
      </c>
      <c r="Y31" s="11" t="e">
        <f t="shared" si="1"/>
        <v>#REF!</v>
      </c>
    </row>
    <row r="32" spans="1:25" ht="12" customHeight="1" x14ac:dyDescent="0.2">
      <c r="A32" s="17">
        <v>27</v>
      </c>
      <c r="B32" s="18" t="s">
        <v>24</v>
      </c>
      <c r="C32" s="33">
        <v>977</v>
      </c>
      <c r="D32" s="33">
        <v>421</v>
      </c>
      <c r="E32" s="19">
        <v>28</v>
      </c>
      <c r="F32" s="58">
        <v>0</v>
      </c>
      <c r="G32" s="20"/>
      <c r="H32" s="21">
        <v>0</v>
      </c>
      <c r="I32" s="70">
        <v>19</v>
      </c>
      <c r="J32" s="57">
        <v>0</v>
      </c>
      <c r="K32" s="71">
        <v>11</v>
      </c>
      <c r="L32" s="57">
        <v>0</v>
      </c>
      <c r="M32" s="19">
        <v>23</v>
      </c>
      <c r="N32" s="23">
        <v>2</v>
      </c>
      <c r="O32" s="20">
        <v>23</v>
      </c>
      <c r="P32" s="31">
        <v>0</v>
      </c>
      <c r="Q32" s="19">
        <v>23</v>
      </c>
      <c r="R32" s="23">
        <v>5</v>
      </c>
      <c r="S32" s="20"/>
      <c r="T32" s="23">
        <v>3</v>
      </c>
      <c r="U32" s="19">
        <v>5</v>
      </c>
      <c r="V32" s="23">
        <v>0</v>
      </c>
      <c r="W32" s="11">
        <f t="shared" si="0"/>
        <v>1079</v>
      </c>
      <c r="X32" s="11" t="e">
        <f>D32+F32+H32+#REF!+#REF!+N32+P32+R32+T32+V32</f>
        <v>#REF!</v>
      </c>
      <c r="Y32" s="11" t="e">
        <f t="shared" si="1"/>
        <v>#REF!</v>
      </c>
    </row>
    <row r="33" spans="1:25" ht="12" customHeight="1" x14ac:dyDescent="0.2">
      <c r="A33" s="17">
        <v>28</v>
      </c>
      <c r="B33" s="18" t="s">
        <v>25</v>
      </c>
      <c r="C33" s="11">
        <v>977</v>
      </c>
      <c r="D33" s="11">
        <v>206</v>
      </c>
      <c r="E33" s="19">
        <v>28</v>
      </c>
      <c r="F33" s="58">
        <v>3</v>
      </c>
      <c r="G33" s="20"/>
      <c r="H33" s="21">
        <v>1</v>
      </c>
      <c r="I33" s="70">
        <v>19</v>
      </c>
      <c r="J33" s="57">
        <v>1</v>
      </c>
      <c r="K33" s="71">
        <v>11</v>
      </c>
      <c r="L33" s="57">
        <v>0</v>
      </c>
      <c r="M33" s="19">
        <v>23</v>
      </c>
      <c r="N33" s="23">
        <v>0</v>
      </c>
      <c r="O33" s="20">
        <v>23</v>
      </c>
      <c r="P33" s="31">
        <v>0</v>
      </c>
      <c r="Q33" s="19">
        <v>23</v>
      </c>
      <c r="R33" s="23">
        <v>8</v>
      </c>
      <c r="S33" s="20"/>
      <c r="T33" s="23">
        <v>0</v>
      </c>
      <c r="U33" s="19">
        <v>5</v>
      </c>
      <c r="V33" s="23">
        <v>0</v>
      </c>
      <c r="W33" s="11">
        <f t="shared" si="0"/>
        <v>1080</v>
      </c>
      <c r="X33" s="11" t="e">
        <f>D33+F33+H33+#REF!+#REF!+N33+P33+R33+T33+V33</f>
        <v>#REF!</v>
      </c>
      <c r="Y33" s="11" t="e">
        <f t="shared" si="1"/>
        <v>#REF!</v>
      </c>
    </row>
    <row r="34" spans="1:25" ht="12" customHeight="1" x14ac:dyDescent="0.2">
      <c r="A34" s="17">
        <v>29</v>
      </c>
      <c r="B34" s="18" t="s">
        <v>26</v>
      </c>
      <c r="C34" s="11">
        <v>977</v>
      </c>
      <c r="D34" s="11">
        <v>674</v>
      </c>
      <c r="E34" s="19">
        <v>28</v>
      </c>
      <c r="F34" s="58">
        <v>12</v>
      </c>
      <c r="G34" s="20"/>
      <c r="H34" s="21">
        <v>2</v>
      </c>
      <c r="I34" s="70">
        <v>19</v>
      </c>
      <c r="J34" s="57">
        <v>8</v>
      </c>
      <c r="K34" s="71">
        <v>11</v>
      </c>
      <c r="L34" s="57">
        <v>3</v>
      </c>
      <c r="M34" s="19">
        <v>23</v>
      </c>
      <c r="N34" s="23">
        <v>8</v>
      </c>
      <c r="O34" s="20">
        <v>23</v>
      </c>
      <c r="P34" s="31">
        <v>2</v>
      </c>
      <c r="Q34" s="19">
        <v>23</v>
      </c>
      <c r="R34" s="23">
        <v>13</v>
      </c>
      <c r="S34" s="20"/>
      <c r="T34" s="23">
        <v>0</v>
      </c>
      <c r="U34" s="19">
        <v>5</v>
      </c>
      <c r="V34" s="23">
        <v>0</v>
      </c>
      <c r="W34" s="11">
        <f t="shared" si="0"/>
        <v>1090</v>
      </c>
      <c r="X34" s="11" t="e">
        <f>D34+F34+H34+#REF!+#REF!+N34+P34+R34+T34+V34</f>
        <v>#REF!</v>
      </c>
      <c r="Y34" s="11" t="e">
        <f t="shared" si="1"/>
        <v>#REF!</v>
      </c>
    </row>
    <row r="35" spans="1:25" ht="12" customHeight="1" x14ac:dyDescent="0.2">
      <c r="A35" s="17">
        <v>30</v>
      </c>
      <c r="B35" s="18" t="s">
        <v>27</v>
      </c>
      <c r="C35" s="11">
        <v>970</v>
      </c>
      <c r="D35" s="11">
        <v>357</v>
      </c>
      <c r="E35" s="19">
        <v>28</v>
      </c>
      <c r="F35" s="58">
        <v>10</v>
      </c>
      <c r="G35" s="20"/>
      <c r="H35" s="21">
        <v>2</v>
      </c>
      <c r="I35" s="70">
        <v>19</v>
      </c>
      <c r="J35" s="57">
        <v>3</v>
      </c>
      <c r="K35" s="71">
        <v>11</v>
      </c>
      <c r="L35" s="57">
        <v>1</v>
      </c>
      <c r="M35" s="19">
        <v>23</v>
      </c>
      <c r="N35" s="23">
        <v>8</v>
      </c>
      <c r="O35" s="20">
        <v>23</v>
      </c>
      <c r="P35" s="31">
        <v>0</v>
      </c>
      <c r="Q35" s="19">
        <v>23</v>
      </c>
      <c r="R35" s="23">
        <v>14</v>
      </c>
      <c r="S35" s="20"/>
      <c r="T35" s="23">
        <v>1</v>
      </c>
      <c r="U35" s="19">
        <v>5</v>
      </c>
      <c r="V35" s="23">
        <v>2</v>
      </c>
      <c r="W35" s="11">
        <f t="shared" si="0"/>
        <v>1076</v>
      </c>
      <c r="X35" s="11" t="e">
        <f>D35+F35+H35+#REF!+#REF!+N35+P35+R35+T35+V35</f>
        <v>#REF!</v>
      </c>
      <c r="Y35" s="11" t="e">
        <f t="shared" si="1"/>
        <v>#REF!</v>
      </c>
    </row>
    <row r="36" spans="1:25" ht="12" customHeight="1" x14ac:dyDescent="0.2">
      <c r="A36" s="17">
        <v>31</v>
      </c>
      <c r="B36" s="18" t="s">
        <v>28</v>
      </c>
      <c r="C36" s="11">
        <v>977</v>
      </c>
      <c r="D36" s="11">
        <v>69</v>
      </c>
      <c r="E36" s="19">
        <v>28</v>
      </c>
      <c r="F36" s="21">
        <v>0</v>
      </c>
      <c r="G36" s="20"/>
      <c r="H36" s="21">
        <v>0</v>
      </c>
      <c r="I36" s="70">
        <v>19</v>
      </c>
      <c r="J36" s="57">
        <v>0</v>
      </c>
      <c r="K36" s="71">
        <v>11</v>
      </c>
      <c r="L36" s="57">
        <v>0</v>
      </c>
      <c r="M36" s="19">
        <v>23</v>
      </c>
      <c r="N36" s="23">
        <v>0</v>
      </c>
      <c r="O36" s="20">
        <v>23</v>
      </c>
      <c r="P36" s="31">
        <v>0</v>
      </c>
      <c r="Q36" s="19">
        <v>23</v>
      </c>
      <c r="R36" s="23">
        <v>0</v>
      </c>
      <c r="S36" s="20"/>
      <c r="T36" s="23">
        <v>0</v>
      </c>
      <c r="U36" s="19">
        <v>5</v>
      </c>
      <c r="V36" s="23">
        <v>0</v>
      </c>
      <c r="W36" s="11">
        <f t="shared" si="0"/>
        <v>1079</v>
      </c>
      <c r="X36" s="11" t="e">
        <f>D36+F36+H36+#REF!+#REF!+N36+P36+R36+T36+V36</f>
        <v>#REF!</v>
      </c>
      <c r="Y36" s="11" t="e">
        <f t="shared" si="1"/>
        <v>#REF!</v>
      </c>
    </row>
    <row r="37" spans="1:25" ht="12" customHeight="1" x14ac:dyDescent="0.2">
      <c r="A37" s="17">
        <v>32</v>
      </c>
      <c r="B37" s="18" t="s">
        <v>29</v>
      </c>
      <c r="C37" s="11">
        <v>977</v>
      </c>
      <c r="D37" s="11">
        <v>230</v>
      </c>
      <c r="E37" s="19">
        <v>28</v>
      </c>
      <c r="F37" s="21">
        <v>0</v>
      </c>
      <c r="G37" s="20"/>
      <c r="H37" s="21">
        <v>0</v>
      </c>
      <c r="I37" s="70">
        <v>19</v>
      </c>
      <c r="J37" s="57">
        <v>0</v>
      </c>
      <c r="K37" s="71">
        <v>11</v>
      </c>
      <c r="L37" s="57">
        <v>0</v>
      </c>
      <c r="M37" s="19">
        <v>23</v>
      </c>
      <c r="N37" s="23">
        <v>0</v>
      </c>
      <c r="O37" s="20">
        <v>23</v>
      </c>
      <c r="P37" s="31">
        <v>0</v>
      </c>
      <c r="Q37" s="19">
        <v>23</v>
      </c>
      <c r="R37" s="23">
        <v>0</v>
      </c>
      <c r="S37" s="20"/>
      <c r="T37" s="23">
        <v>0</v>
      </c>
      <c r="U37" s="19">
        <v>5</v>
      </c>
      <c r="V37" s="23">
        <v>0</v>
      </c>
      <c r="W37" s="11">
        <f t="shared" si="0"/>
        <v>1079</v>
      </c>
      <c r="X37" s="11" t="e">
        <f>D37+F37+H37+#REF!+#REF!+N37+P37+R37+T37+V37</f>
        <v>#REF!</v>
      </c>
      <c r="Y37" s="11" t="e">
        <f t="shared" si="1"/>
        <v>#REF!</v>
      </c>
    </row>
    <row r="38" spans="1:25" ht="12" customHeight="1" x14ac:dyDescent="0.2">
      <c r="A38" s="17">
        <v>33</v>
      </c>
      <c r="B38" s="18" t="s">
        <v>30</v>
      </c>
      <c r="C38" s="11">
        <v>977</v>
      </c>
      <c r="D38" s="11">
        <v>176</v>
      </c>
      <c r="E38" s="19">
        <v>28</v>
      </c>
      <c r="F38" s="21">
        <v>0</v>
      </c>
      <c r="G38" s="20"/>
      <c r="H38" s="21">
        <v>0</v>
      </c>
      <c r="I38" s="70">
        <v>19</v>
      </c>
      <c r="J38" s="57">
        <v>0</v>
      </c>
      <c r="K38" s="71">
        <v>11</v>
      </c>
      <c r="L38" s="57">
        <v>0</v>
      </c>
      <c r="M38" s="19">
        <v>23</v>
      </c>
      <c r="N38" s="23">
        <v>0</v>
      </c>
      <c r="O38" s="20">
        <v>23</v>
      </c>
      <c r="P38" s="31">
        <v>0</v>
      </c>
      <c r="Q38" s="19">
        <v>23</v>
      </c>
      <c r="R38" s="23">
        <v>0</v>
      </c>
      <c r="S38" s="20"/>
      <c r="T38" s="23">
        <v>0</v>
      </c>
      <c r="U38" s="19">
        <v>5</v>
      </c>
      <c r="V38" s="23">
        <v>0</v>
      </c>
      <c r="W38" s="11">
        <f t="shared" si="0"/>
        <v>1079</v>
      </c>
      <c r="X38" s="11" t="e">
        <f>D38+F38+H38+#REF!+#REF!+N38+P38+R38+T38+V38</f>
        <v>#REF!</v>
      </c>
      <c r="Y38" s="11" t="e">
        <f t="shared" si="1"/>
        <v>#REF!</v>
      </c>
    </row>
    <row r="39" spans="1:25" ht="12" customHeight="1" x14ac:dyDescent="0.2">
      <c r="A39" s="17">
        <v>34</v>
      </c>
      <c r="B39" s="18" t="s">
        <v>31</v>
      </c>
      <c r="C39" s="11">
        <v>977</v>
      </c>
      <c r="D39" s="11">
        <v>693</v>
      </c>
      <c r="E39" s="19">
        <v>28</v>
      </c>
      <c r="F39" s="21">
        <v>12</v>
      </c>
      <c r="G39" s="20"/>
      <c r="H39" s="21">
        <v>3</v>
      </c>
      <c r="I39" s="70">
        <v>19</v>
      </c>
      <c r="J39" s="57">
        <v>17</v>
      </c>
      <c r="K39" s="71">
        <v>11</v>
      </c>
      <c r="L39" s="57">
        <v>0</v>
      </c>
      <c r="M39" s="19">
        <v>23</v>
      </c>
      <c r="N39" s="23">
        <v>14</v>
      </c>
      <c r="O39" s="20">
        <v>23</v>
      </c>
      <c r="P39" s="31">
        <v>6</v>
      </c>
      <c r="Q39" s="19">
        <v>23</v>
      </c>
      <c r="R39" s="23">
        <v>16</v>
      </c>
      <c r="S39" s="20"/>
      <c r="T39" s="23">
        <v>5</v>
      </c>
      <c r="U39" s="19">
        <v>5</v>
      </c>
      <c r="V39" s="23">
        <v>1</v>
      </c>
      <c r="W39" s="11">
        <f t="shared" si="0"/>
        <v>1096</v>
      </c>
      <c r="X39" s="11" t="e">
        <f>D39+F39+H39+#REF!+#REF!+N39+P39+R39+T39+V39</f>
        <v>#REF!</v>
      </c>
      <c r="Y39" s="11" t="e">
        <f t="shared" si="1"/>
        <v>#REF!</v>
      </c>
    </row>
    <row r="40" spans="1:25" ht="12" customHeight="1" x14ac:dyDescent="0.2">
      <c r="A40" s="17">
        <v>35</v>
      </c>
      <c r="B40" s="18" t="s">
        <v>32</v>
      </c>
      <c r="C40" s="11">
        <v>976</v>
      </c>
      <c r="D40" s="11">
        <v>201</v>
      </c>
      <c r="E40" s="19">
        <v>28</v>
      </c>
      <c r="F40" s="21">
        <v>12</v>
      </c>
      <c r="G40" s="20"/>
      <c r="H40" s="21">
        <v>2</v>
      </c>
      <c r="I40" s="70">
        <v>19</v>
      </c>
      <c r="J40" s="57">
        <v>5</v>
      </c>
      <c r="K40" s="71">
        <v>11</v>
      </c>
      <c r="L40" s="57">
        <v>1</v>
      </c>
      <c r="M40" s="19">
        <v>23</v>
      </c>
      <c r="N40" s="23">
        <v>11</v>
      </c>
      <c r="O40" s="20">
        <v>23</v>
      </c>
      <c r="P40" s="31">
        <v>0</v>
      </c>
      <c r="Q40" s="19">
        <v>23</v>
      </c>
      <c r="R40" s="23">
        <v>14</v>
      </c>
      <c r="S40" s="20"/>
      <c r="T40" s="23">
        <v>5</v>
      </c>
      <c r="U40" s="19">
        <v>5</v>
      </c>
      <c r="V40" s="23">
        <v>2</v>
      </c>
      <c r="W40" s="11">
        <f t="shared" si="0"/>
        <v>1084</v>
      </c>
      <c r="X40" s="11" t="e">
        <f>D40+F40+H40+#REF!+#REF!+N40+P40+R40+T40+V40</f>
        <v>#REF!</v>
      </c>
      <c r="Y40" s="11" t="e">
        <f t="shared" si="1"/>
        <v>#REF!</v>
      </c>
    </row>
    <row r="41" spans="1:25" ht="12" customHeight="1" x14ac:dyDescent="0.2">
      <c r="A41" s="17">
        <v>36</v>
      </c>
      <c r="B41" s="18" t="s">
        <v>33</v>
      </c>
      <c r="C41" s="11">
        <v>976</v>
      </c>
      <c r="D41" s="11">
        <v>68</v>
      </c>
      <c r="E41" s="19">
        <v>28</v>
      </c>
      <c r="F41" s="21">
        <v>0</v>
      </c>
      <c r="G41" s="20"/>
      <c r="H41" s="21">
        <v>0</v>
      </c>
      <c r="I41" s="70">
        <v>19</v>
      </c>
      <c r="J41" s="57">
        <v>0</v>
      </c>
      <c r="K41" s="71">
        <v>11</v>
      </c>
      <c r="L41" s="57">
        <v>0</v>
      </c>
      <c r="M41" s="19">
        <v>23</v>
      </c>
      <c r="N41" s="23">
        <v>0</v>
      </c>
      <c r="O41" s="20">
        <v>23</v>
      </c>
      <c r="P41" s="31">
        <v>0</v>
      </c>
      <c r="Q41" s="19">
        <v>23</v>
      </c>
      <c r="R41" s="23">
        <v>0</v>
      </c>
      <c r="S41" s="20"/>
      <c r="T41" s="23">
        <v>0</v>
      </c>
      <c r="U41" s="19">
        <v>5</v>
      </c>
      <c r="V41" s="23">
        <v>0</v>
      </c>
      <c r="W41" s="11">
        <f t="shared" si="0"/>
        <v>1078</v>
      </c>
      <c r="X41" s="11" t="e">
        <f>D41+F41+H41+#REF!+#REF!+N41+P41+R41+T41+V41</f>
        <v>#REF!</v>
      </c>
      <c r="Y41" s="11" t="e">
        <f t="shared" si="1"/>
        <v>#REF!</v>
      </c>
    </row>
    <row r="42" spans="1:25" ht="12" customHeight="1" x14ac:dyDescent="0.2">
      <c r="A42" s="17">
        <v>37</v>
      </c>
      <c r="B42" s="18" t="s">
        <v>124</v>
      </c>
      <c r="C42" s="11">
        <v>981</v>
      </c>
      <c r="D42" s="11">
        <v>245</v>
      </c>
      <c r="E42" s="19">
        <v>28</v>
      </c>
      <c r="F42" s="21">
        <v>0</v>
      </c>
      <c r="G42" s="20"/>
      <c r="H42" s="21">
        <v>0</v>
      </c>
      <c r="I42" s="70">
        <v>19</v>
      </c>
      <c r="J42" s="57">
        <v>0</v>
      </c>
      <c r="K42" s="71">
        <v>11</v>
      </c>
      <c r="L42" s="57">
        <v>0</v>
      </c>
      <c r="M42" s="19">
        <v>23</v>
      </c>
      <c r="N42" s="23">
        <v>1</v>
      </c>
      <c r="O42" s="20">
        <v>23</v>
      </c>
      <c r="P42" s="31">
        <v>2</v>
      </c>
      <c r="Q42" s="19">
        <v>23</v>
      </c>
      <c r="R42" s="23">
        <v>0</v>
      </c>
      <c r="S42" s="20"/>
      <c r="T42" s="23">
        <v>0</v>
      </c>
      <c r="U42" s="19">
        <v>5</v>
      </c>
      <c r="V42" s="23">
        <v>0</v>
      </c>
      <c r="W42" s="11">
        <f t="shared" si="0"/>
        <v>1083</v>
      </c>
      <c r="X42" s="11" t="e">
        <f>D42+F42+H42+#REF!+#REF!+N42+P42+R42+T42+V42</f>
        <v>#REF!</v>
      </c>
      <c r="Y42" s="11" t="e">
        <f t="shared" si="1"/>
        <v>#REF!</v>
      </c>
    </row>
    <row r="43" spans="1:25" ht="12" customHeight="1" x14ac:dyDescent="0.2">
      <c r="A43" s="17">
        <v>38</v>
      </c>
      <c r="B43" s="14" t="s">
        <v>34</v>
      </c>
      <c r="C43" s="11">
        <v>981</v>
      </c>
      <c r="D43" s="11">
        <v>315</v>
      </c>
      <c r="E43" s="19">
        <v>28</v>
      </c>
      <c r="F43" s="21">
        <v>8</v>
      </c>
      <c r="G43" s="20"/>
      <c r="H43" s="21">
        <v>1</v>
      </c>
      <c r="I43" s="70">
        <v>19</v>
      </c>
      <c r="J43" s="57">
        <v>5</v>
      </c>
      <c r="K43" s="71">
        <v>11</v>
      </c>
      <c r="L43" s="57">
        <v>5</v>
      </c>
      <c r="M43" s="19">
        <v>23</v>
      </c>
      <c r="N43" s="23">
        <v>8</v>
      </c>
      <c r="O43" s="20">
        <v>23</v>
      </c>
      <c r="P43" s="31">
        <v>2</v>
      </c>
      <c r="Q43" s="19">
        <v>23</v>
      </c>
      <c r="R43" s="23">
        <v>9</v>
      </c>
      <c r="S43" s="20"/>
      <c r="T43" s="23">
        <v>0</v>
      </c>
      <c r="U43" s="19">
        <v>5</v>
      </c>
      <c r="V43" s="23">
        <v>0</v>
      </c>
      <c r="W43" s="11">
        <f t="shared" si="0"/>
        <v>1093</v>
      </c>
      <c r="X43" s="11" t="e">
        <f>D43+F43+H43+#REF!+#REF!+N43+P43+R43+T43+V43</f>
        <v>#REF!</v>
      </c>
      <c r="Y43" s="11" t="e">
        <f t="shared" si="1"/>
        <v>#REF!</v>
      </c>
    </row>
    <row r="44" spans="1:25" ht="12" customHeight="1" x14ac:dyDescent="0.2">
      <c r="A44" s="17">
        <v>39</v>
      </c>
      <c r="B44" s="14" t="s">
        <v>210</v>
      </c>
      <c r="C44" s="11">
        <v>981</v>
      </c>
      <c r="D44" s="26">
        <v>5</v>
      </c>
      <c r="E44" s="19">
        <v>28</v>
      </c>
      <c r="F44" s="21">
        <v>0</v>
      </c>
      <c r="G44" s="20"/>
      <c r="H44" s="21">
        <v>0</v>
      </c>
      <c r="I44" s="70">
        <v>19</v>
      </c>
      <c r="J44" s="57">
        <v>0</v>
      </c>
      <c r="K44" s="71">
        <v>11</v>
      </c>
      <c r="L44" s="57">
        <v>0</v>
      </c>
      <c r="M44" s="19">
        <v>23</v>
      </c>
      <c r="N44" s="23">
        <v>0</v>
      </c>
      <c r="O44" s="20">
        <v>23</v>
      </c>
      <c r="P44" s="31">
        <v>0</v>
      </c>
      <c r="Q44" s="19">
        <v>23</v>
      </c>
      <c r="R44" s="23">
        <v>0</v>
      </c>
      <c r="S44" s="20"/>
      <c r="T44" s="23">
        <v>0</v>
      </c>
      <c r="U44" s="19">
        <v>5</v>
      </c>
      <c r="V44" s="23">
        <v>0</v>
      </c>
      <c r="W44" s="11">
        <f t="shared" si="0"/>
        <v>1083</v>
      </c>
      <c r="X44" s="11" t="e">
        <f>D44+F44+H44+#REF!+#REF!+N44+P44+R44+T44+V44</f>
        <v>#REF!</v>
      </c>
      <c r="Y44" s="11" t="e">
        <f t="shared" si="1"/>
        <v>#REF!</v>
      </c>
    </row>
    <row r="45" spans="1:25" ht="12" customHeight="1" x14ac:dyDescent="0.2">
      <c r="A45" s="17">
        <v>40</v>
      </c>
      <c r="B45" s="14" t="s">
        <v>211</v>
      </c>
      <c r="C45" s="11">
        <v>981</v>
      </c>
      <c r="D45" s="26">
        <v>4</v>
      </c>
      <c r="E45" s="19">
        <v>28</v>
      </c>
      <c r="F45" s="21">
        <v>0</v>
      </c>
      <c r="G45" s="20"/>
      <c r="H45" s="21">
        <v>0</v>
      </c>
      <c r="I45" s="70">
        <v>19</v>
      </c>
      <c r="J45" s="57">
        <v>0</v>
      </c>
      <c r="K45" s="71">
        <v>11</v>
      </c>
      <c r="L45" s="57">
        <v>0</v>
      </c>
      <c r="M45" s="19">
        <v>23</v>
      </c>
      <c r="N45" s="23">
        <v>0</v>
      </c>
      <c r="O45" s="20">
        <v>23</v>
      </c>
      <c r="P45" s="31">
        <v>0</v>
      </c>
      <c r="Q45" s="19">
        <v>23</v>
      </c>
      <c r="R45" s="23">
        <v>0</v>
      </c>
      <c r="S45" s="20"/>
      <c r="T45" s="23">
        <v>0</v>
      </c>
      <c r="U45" s="19">
        <v>5</v>
      </c>
      <c r="V45" s="23">
        <v>0</v>
      </c>
      <c r="W45" s="11">
        <f t="shared" si="0"/>
        <v>1083</v>
      </c>
      <c r="X45" s="11" t="e">
        <f>D45+F45+H45+#REF!+#REF!+N45+P45+R45+T45+V45</f>
        <v>#REF!</v>
      </c>
      <c r="Y45" s="11" t="e">
        <f t="shared" si="1"/>
        <v>#REF!</v>
      </c>
    </row>
    <row r="46" spans="1:25" ht="12" customHeight="1" x14ac:dyDescent="0.2">
      <c r="A46" s="17">
        <v>41</v>
      </c>
      <c r="B46" s="14" t="s">
        <v>212</v>
      </c>
      <c r="C46" s="11">
        <v>981</v>
      </c>
      <c r="D46" s="26">
        <v>3</v>
      </c>
      <c r="E46" s="19">
        <v>28</v>
      </c>
      <c r="F46" s="21">
        <v>0</v>
      </c>
      <c r="G46" s="20"/>
      <c r="H46" s="21">
        <v>0</v>
      </c>
      <c r="I46" s="70">
        <v>19</v>
      </c>
      <c r="J46" s="57">
        <v>0</v>
      </c>
      <c r="K46" s="71">
        <v>11</v>
      </c>
      <c r="L46" s="57">
        <v>0</v>
      </c>
      <c r="M46" s="19">
        <v>23</v>
      </c>
      <c r="N46" s="23">
        <v>0</v>
      </c>
      <c r="O46" s="20">
        <v>23</v>
      </c>
      <c r="P46" s="31">
        <v>0</v>
      </c>
      <c r="Q46" s="19">
        <v>23</v>
      </c>
      <c r="R46" s="23">
        <v>0</v>
      </c>
      <c r="S46" s="20"/>
      <c r="T46" s="23">
        <v>0</v>
      </c>
      <c r="U46" s="19">
        <v>5</v>
      </c>
      <c r="V46" s="23">
        <v>0</v>
      </c>
      <c r="W46" s="11">
        <f t="shared" si="0"/>
        <v>1083</v>
      </c>
      <c r="X46" s="11" t="e">
        <f>D46+F46+H46+#REF!+#REF!+N46+P46+R46+T46+V46</f>
        <v>#REF!</v>
      </c>
      <c r="Y46" s="11" t="e">
        <f t="shared" si="1"/>
        <v>#REF!</v>
      </c>
    </row>
    <row r="47" spans="1:25" ht="12" customHeight="1" x14ac:dyDescent="0.2">
      <c r="A47" s="17">
        <v>42</v>
      </c>
      <c r="B47" s="14" t="s">
        <v>213</v>
      </c>
      <c r="C47" s="11">
        <v>981</v>
      </c>
      <c r="D47" s="26">
        <v>23</v>
      </c>
      <c r="E47" s="19">
        <v>28</v>
      </c>
      <c r="F47" s="21">
        <v>2</v>
      </c>
      <c r="G47" s="20"/>
      <c r="H47" s="21">
        <v>0</v>
      </c>
      <c r="I47" s="70">
        <v>19</v>
      </c>
      <c r="J47" s="57">
        <v>0</v>
      </c>
      <c r="K47" s="71">
        <v>11</v>
      </c>
      <c r="L47" s="57">
        <v>0</v>
      </c>
      <c r="M47" s="19">
        <v>23</v>
      </c>
      <c r="N47" s="23">
        <v>0</v>
      </c>
      <c r="O47" s="20">
        <v>23</v>
      </c>
      <c r="P47" s="31">
        <v>0</v>
      </c>
      <c r="Q47" s="19">
        <v>23</v>
      </c>
      <c r="R47" s="23">
        <v>0</v>
      </c>
      <c r="S47" s="20"/>
      <c r="T47" s="23">
        <v>0</v>
      </c>
      <c r="U47" s="19">
        <v>5</v>
      </c>
      <c r="V47" s="23">
        <v>0</v>
      </c>
      <c r="W47" s="11">
        <f t="shared" si="0"/>
        <v>1083</v>
      </c>
      <c r="X47" s="11" t="e">
        <f>D47+F47+H47+#REF!+#REF!+N47+P47+R47+T47+V47</f>
        <v>#REF!</v>
      </c>
      <c r="Y47" s="11" t="e">
        <f t="shared" si="1"/>
        <v>#REF!</v>
      </c>
    </row>
    <row r="48" spans="1:25" ht="12" customHeight="1" x14ac:dyDescent="0.2">
      <c r="A48" s="17">
        <v>43</v>
      </c>
      <c r="B48" s="18" t="s">
        <v>35</v>
      </c>
      <c r="C48" s="26">
        <v>972</v>
      </c>
      <c r="D48" s="26">
        <v>59</v>
      </c>
      <c r="E48" s="19">
        <v>28</v>
      </c>
      <c r="F48" s="21">
        <v>0</v>
      </c>
      <c r="G48" s="20"/>
      <c r="H48" s="21">
        <v>0</v>
      </c>
      <c r="I48" s="70">
        <v>19</v>
      </c>
      <c r="J48" s="57">
        <v>0</v>
      </c>
      <c r="K48" s="71">
        <v>11</v>
      </c>
      <c r="L48" s="57">
        <v>0</v>
      </c>
      <c r="M48" s="19">
        <v>23</v>
      </c>
      <c r="N48" s="23">
        <v>0</v>
      </c>
      <c r="O48" s="20">
        <v>23</v>
      </c>
      <c r="P48" s="31">
        <v>0</v>
      </c>
      <c r="Q48" s="19">
        <v>23</v>
      </c>
      <c r="R48" s="23">
        <v>0</v>
      </c>
      <c r="S48" s="20"/>
      <c r="T48" s="23">
        <v>0</v>
      </c>
      <c r="U48" s="19">
        <v>5</v>
      </c>
      <c r="V48" s="23">
        <v>0</v>
      </c>
      <c r="W48" s="11">
        <f t="shared" si="0"/>
        <v>1074</v>
      </c>
      <c r="X48" s="11" t="e">
        <f>D48+F48+H48+#REF!+#REF!+N48+P48+R48+T48+V48</f>
        <v>#REF!</v>
      </c>
      <c r="Y48" s="11" t="e">
        <f t="shared" si="1"/>
        <v>#REF!</v>
      </c>
    </row>
    <row r="49" spans="1:25" ht="12" customHeight="1" x14ac:dyDescent="0.2">
      <c r="A49" s="17">
        <v>44</v>
      </c>
      <c r="B49" s="18" t="s">
        <v>36</v>
      </c>
      <c r="C49" s="26">
        <v>981</v>
      </c>
      <c r="D49" s="26">
        <v>159</v>
      </c>
      <c r="E49" s="19">
        <v>28</v>
      </c>
      <c r="F49" s="21">
        <v>0</v>
      </c>
      <c r="G49" s="20"/>
      <c r="H49" s="21">
        <v>0</v>
      </c>
      <c r="I49" s="70">
        <v>19</v>
      </c>
      <c r="J49" s="57">
        <v>0</v>
      </c>
      <c r="K49" s="71">
        <v>11</v>
      </c>
      <c r="L49" s="57">
        <v>0</v>
      </c>
      <c r="M49" s="19">
        <v>23</v>
      </c>
      <c r="N49" s="23">
        <v>0</v>
      </c>
      <c r="O49" s="20">
        <v>23</v>
      </c>
      <c r="P49" s="31">
        <v>1</v>
      </c>
      <c r="Q49" s="19">
        <v>23</v>
      </c>
      <c r="R49" s="23">
        <v>0</v>
      </c>
      <c r="S49" s="20"/>
      <c r="T49" s="23">
        <v>0</v>
      </c>
      <c r="U49" s="19">
        <v>5</v>
      </c>
      <c r="V49" s="23">
        <v>0</v>
      </c>
      <c r="W49" s="11">
        <f t="shared" si="0"/>
        <v>1083</v>
      </c>
      <c r="X49" s="11" t="e">
        <f>D49+F49+H49+#REF!+#REF!+N49+P49+R49+T49+V49</f>
        <v>#REF!</v>
      </c>
      <c r="Y49" s="11" t="e">
        <f t="shared" si="1"/>
        <v>#REF!</v>
      </c>
    </row>
    <row r="50" spans="1:25" ht="12" customHeight="1" x14ac:dyDescent="0.2">
      <c r="A50" s="17">
        <v>45</v>
      </c>
      <c r="B50" s="32" t="s">
        <v>37</v>
      </c>
      <c r="C50" s="26">
        <v>981</v>
      </c>
      <c r="D50" s="26">
        <v>43</v>
      </c>
      <c r="E50" s="19">
        <v>28</v>
      </c>
      <c r="F50" s="21">
        <v>0</v>
      </c>
      <c r="G50" s="20"/>
      <c r="H50" s="21">
        <v>0</v>
      </c>
      <c r="I50" s="70">
        <v>19</v>
      </c>
      <c r="J50" s="57">
        <v>0</v>
      </c>
      <c r="K50" s="71">
        <v>11</v>
      </c>
      <c r="L50" s="57">
        <v>0</v>
      </c>
      <c r="M50" s="19">
        <v>23</v>
      </c>
      <c r="N50" s="22">
        <v>0</v>
      </c>
      <c r="O50" s="20">
        <v>23</v>
      </c>
      <c r="P50" s="31">
        <v>0</v>
      </c>
      <c r="Q50" s="19">
        <v>23</v>
      </c>
      <c r="R50" s="23">
        <v>0</v>
      </c>
      <c r="S50" s="20"/>
      <c r="T50" s="23">
        <v>0</v>
      </c>
      <c r="U50" s="19">
        <v>5</v>
      </c>
      <c r="V50" s="23">
        <v>0</v>
      </c>
      <c r="W50" s="11">
        <f t="shared" si="0"/>
        <v>1083</v>
      </c>
      <c r="X50" s="11" t="e">
        <f>D50+F50+H50+#REF!+#REF!+N50+P50+R50+T50+V50</f>
        <v>#REF!</v>
      </c>
      <c r="Y50" s="11" t="e">
        <f t="shared" si="1"/>
        <v>#REF!</v>
      </c>
    </row>
    <row r="51" spans="1:25" ht="12" customHeight="1" x14ac:dyDescent="0.2">
      <c r="A51" s="17">
        <v>46</v>
      </c>
      <c r="B51" s="32" t="s">
        <v>38</v>
      </c>
      <c r="C51" s="26">
        <v>981</v>
      </c>
      <c r="D51" s="26">
        <v>216</v>
      </c>
      <c r="E51" s="19">
        <v>28</v>
      </c>
      <c r="F51" s="21">
        <v>0</v>
      </c>
      <c r="G51" s="20"/>
      <c r="H51" s="21">
        <v>0</v>
      </c>
      <c r="I51" s="70">
        <v>19</v>
      </c>
      <c r="J51" s="57">
        <v>0</v>
      </c>
      <c r="K51" s="71">
        <v>11</v>
      </c>
      <c r="L51" s="57">
        <v>0</v>
      </c>
      <c r="M51" s="19">
        <v>23</v>
      </c>
      <c r="N51" s="22">
        <v>0</v>
      </c>
      <c r="O51" s="20">
        <v>23</v>
      </c>
      <c r="P51" s="31">
        <v>1</v>
      </c>
      <c r="Q51" s="19">
        <v>23</v>
      </c>
      <c r="R51" s="23">
        <v>0</v>
      </c>
      <c r="S51" s="20"/>
      <c r="T51" s="23">
        <v>0</v>
      </c>
      <c r="U51" s="19">
        <v>5</v>
      </c>
      <c r="V51" s="23">
        <v>0</v>
      </c>
      <c r="W51" s="11">
        <f t="shared" si="0"/>
        <v>1083</v>
      </c>
      <c r="X51" s="11" t="e">
        <f>D51+F51+H51+#REF!+#REF!+N51+P51+R51+T51+V51</f>
        <v>#REF!</v>
      </c>
      <c r="Y51" s="11" t="e">
        <f t="shared" si="1"/>
        <v>#REF!</v>
      </c>
    </row>
    <row r="52" spans="1:25" ht="12" customHeight="1" x14ac:dyDescent="0.2">
      <c r="A52" s="17">
        <v>47</v>
      </c>
      <c r="B52" s="34" t="s">
        <v>39</v>
      </c>
      <c r="C52" s="26">
        <v>981</v>
      </c>
      <c r="D52" s="26">
        <v>84</v>
      </c>
      <c r="E52" s="19">
        <v>28</v>
      </c>
      <c r="F52" s="21">
        <v>0</v>
      </c>
      <c r="G52" s="20"/>
      <c r="H52" s="21">
        <v>0</v>
      </c>
      <c r="I52" s="70">
        <v>19</v>
      </c>
      <c r="J52" s="57">
        <v>0</v>
      </c>
      <c r="K52" s="71">
        <v>11</v>
      </c>
      <c r="L52" s="57">
        <v>0</v>
      </c>
      <c r="M52" s="19">
        <v>23</v>
      </c>
      <c r="N52" s="23">
        <v>0</v>
      </c>
      <c r="O52" s="20">
        <v>23</v>
      </c>
      <c r="P52" s="31">
        <v>0</v>
      </c>
      <c r="Q52" s="19">
        <v>23</v>
      </c>
      <c r="R52" s="23">
        <v>0</v>
      </c>
      <c r="S52" s="20"/>
      <c r="T52" s="23">
        <v>0</v>
      </c>
      <c r="U52" s="19">
        <v>5</v>
      </c>
      <c r="V52" s="23">
        <v>0</v>
      </c>
      <c r="W52" s="11">
        <f t="shared" si="0"/>
        <v>1083</v>
      </c>
      <c r="X52" s="11" t="e">
        <f>D52+F52+H52+#REF!+#REF!+N52+P52+R52+T52+V52</f>
        <v>#REF!</v>
      </c>
      <c r="Y52" s="11" t="e">
        <f t="shared" si="1"/>
        <v>#REF!</v>
      </c>
    </row>
    <row r="53" spans="1:25" x14ac:dyDescent="0.2">
      <c r="E53" s="59"/>
      <c r="F53" s="60"/>
      <c r="G53" s="59"/>
      <c r="V53" s="76"/>
    </row>
    <row r="54" spans="1:25" x14ac:dyDescent="0.2">
      <c r="A54" s="30"/>
      <c r="B54" s="29"/>
      <c r="E54" s="59"/>
      <c r="F54" s="60"/>
      <c r="G54" s="59"/>
      <c r="V54" s="77" t="s">
        <v>209</v>
      </c>
      <c r="W54" s="77"/>
      <c r="X54" s="77"/>
      <c r="Y54" s="42">
        <f>COUNTIF(Y6:Y52,"&gt;74")</f>
        <v>0</v>
      </c>
    </row>
    <row r="55" spans="1:25" x14ac:dyDescent="0.2">
      <c r="A55" s="30"/>
      <c r="B55" s="29"/>
      <c r="E55" s="59"/>
      <c r="F55" s="60"/>
      <c r="G55" s="59"/>
      <c r="V55" s="77" t="s">
        <v>218</v>
      </c>
      <c r="W55" s="77"/>
      <c r="X55" s="77"/>
      <c r="Y55" s="42">
        <f>COUNTIFS(Y6:Y52,"&gt;70",Y6:Y52,"&lt;75")</f>
        <v>0</v>
      </c>
    </row>
    <row r="56" spans="1:25" x14ac:dyDescent="0.2">
      <c r="A56" s="30"/>
      <c r="B56" s="29"/>
      <c r="E56" s="59"/>
      <c r="F56" s="60"/>
      <c r="G56" s="59"/>
      <c r="V56" s="77" t="s">
        <v>219</v>
      </c>
      <c r="W56" s="77"/>
      <c r="X56" s="77"/>
      <c r="Y56" s="42">
        <f>COUNTIFS(Y6:Y52,"&gt;60",Y6:Y52,"&lt;71")</f>
        <v>0</v>
      </c>
    </row>
    <row r="57" spans="1:25" x14ac:dyDescent="0.2">
      <c r="V57" s="52"/>
      <c r="W57" s="52"/>
      <c r="X57" s="52" t="s">
        <v>220</v>
      </c>
      <c r="Y57" s="42">
        <f>COUNTIFS(Y6:Y52,"&gt;50",Y6:Y52,"&lt;61")</f>
        <v>0</v>
      </c>
    </row>
    <row r="58" spans="1:25" x14ac:dyDescent="0.2">
      <c r="V58" s="52"/>
      <c r="W58" s="52"/>
      <c r="X58" s="52" t="s">
        <v>221</v>
      </c>
      <c r="Y58" s="42">
        <f>COUNTIFS(Y6:Y52,"&gt;40",Y6:Y52,"&lt;51")</f>
        <v>0</v>
      </c>
    </row>
    <row r="59" spans="1:25" x14ac:dyDescent="0.2">
      <c r="V59" s="52"/>
      <c r="W59" s="52"/>
      <c r="X59" s="52" t="s">
        <v>222</v>
      </c>
      <c r="Y59" s="42">
        <f>COUNTIFS(Y6:Y52,"&gt;30",Y6:Y52,"&lt;41")</f>
        <v>0</v>
      </c>
    </row>
    <row r="60" spans="1:25" x14ac:dyDescent="0.2">
      <c r="V60" s="52"/>
      <c r="W60" s="52"/>
      <c r="X60" s="52" t="s">
        <v>223</v>
      </c>
      <c r="Y60" s="42">
        <f>COUNTIFS(Y6:Y52,"&gt;20",Y6:Y52,"&lt;31")</f>
        <v>0</v>
      </c>
    </row>
    <row r="61" spans="1:25" x14ac:dyDescent="0.2">
      <c r="V61" s="52"/>
      <c r="W61" s="52"/>
      <c r="X61" s="52" t="s">
        <v>216</v>
      </c>
      <c r="Y61" s="42">
        <f>COUNTIFS(Y6:Y52,"&gt;10",Y6:Y52,"&lt;21")</f>
        <v>0</v>
      </c>
    </row>
    <row r="62" spans="1:25" x14ac:dyDescent="0.2">
      <c r="V62" s="52"/>
      <c r="W62" s="52"/>
      <c r="X62" s="52" t="s">
        <v>217</v>
      </c>
      <c r="Y62" s="42">
        <f>COUNTIFS(Y6:Y52,"&gt;0",Y6:Y52,"&lt;11")</f>
        <v>0</v>
      </c>
    </row>
    <row r="63" spans="1:25" x14ac:dyDescent="0.2">
      <c r="V63" s="52"/>
      <c r="W63" s="52"/>
      <c r="X63" s="52">
        <v>0</v>
      </c>
      <c r="Y63" s="42">
        <f>COUNTIF(Y6:Y52,"&lt;1")</f>
        <v>0</v>
      </c>
    </row>
  </sheetData>
  <sortState xmlns:xlrd2="http://schemas.microsoft.com/office/spreadsheetml/2017/richdata2" ref="B7:B53">
    <sortCondition ref="B7"/>
  </sortState>
  <mergeCells count="18">
    <mergeCell ref="Y4:Y5"/>
    <mergeCell ref="X4:X5"/>
    <mergeCell ref="W4:W5"/>
    <mergeCell ref="V55:X55"/>
    <mergeCell ref="V56:X56"/>
    <mergeCell ref="V54:X54"/>
    <mergeCell ref="A1:V1"/>
    <mergeCell ref="A2:V2"/>
    <mergeCell ref="A3:V3"/>
    <mergeCell ref="B4:B5"/>
    <mergeCell ref="A4:A5"/>
    <mergeCell ref="E4:H4"/>
    <mergeCell ref="I4:L4"/>
    <mergeCell ref="M4:P4"/>
    <mergeCell ref="Q4:T4"/>
    <mergeCell ref="U4:V4"/>
    <mergeCell ref="C4:C5"/>
    <mergeCell ref="D4:D5"/>
  </mergeCells>
  <pageMargins left="0.46" right="0.17" top="0.23" bottom="0.23" header="0.22" footer="0.16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1st Year</vt:lpstr>
      <vt:lpstr>2nd year</vt:lpstr>
      <vt:lpstr>3rd Year</vt:lpstr>
      <vt:lpstr>4th year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PIAMSR-ADMIN</dc:creator>
  <cp:lastModifiedBy>piamsr</cp:lastModifiedBy>
  <cp:lastPrinted>2021-08-05T07:07:11Z</cp:lastPrinted>
  <dcterms:created xsi:type="dcterms:W3CDTF">2019-09-12T08:36:06Z</dcterms:created>
  <dcterms:modified xsi:type="dcterms:W3CDTF">2021-09-01T20:35:58Z</dcterms:modified>
</cp:coreProperties>
</file>