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nd year" sheetId="3" r:id="rId1"/>
    <sheet name="3rd year" sheetId="6" r:id="rId2"/>
    <sheet name="4th year" sheetId="1" r:id="rId3"/>
  </sheets>
  <definedNames>
    <definedName name="_xlnm._FilterDatabase" localSheetId="1" hidden="1">'3rd year'!$B$8:$M$49</definedName>
    <definedName name="_xlnm.Print_Area" localSheetId="0">'2nd year'!$A$1:$K$67</definedName>
    <definedName name="_xlnm.Print_Area" localSheetId="1">'3rd year'!$A$1:$M$49</definedName>
    <definedName name="_xlnm.Print_Area" localSheetId="2">'4th year'!$A$1:$M$50</definedName>
  </definedNames>
  <calcPr calcId="124519"/>
</workbook>
</file>

<file path=xl/calcChain.xml><?xml version="1.0" encoding="utf-8"?>
<calcChain xmlns="http://schemas.openxmlformats.org/spreadsheetml/2006/main">
  <c r="M48" i="3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8"/>
  <c r="N9" i="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8"/>
  <c r="M9" i="1"/>
  <c r="M13"/>
  <c r="M14"/>
  <c r="M17"/>
  <c r="M18"/>
  <c r="M25"/>
  <c r="M28"/>
  <c r="M41"/>
  <c r="M42"/>
  <c r="M12" i="6"/>
  <c r="K10" i="3"/>
  <c r="L51" i="1"/>
  <c r="M51" s="1"/>
  <c r="L52"/>
  <c r="M52" s="1"/>
  <c r="L53"/>
  <c r="M53" s="1"/>
  <c r="L54"/>
  <c r="M54" s="1"/>
  <c r="L9"/>
  <c r="L10"/>
  <c r="M10" s="1"/>
  <c r="L11"/>
  <c r="M11" s="1"/>
  <c r="L12"/>
  <c r="M12" s="1"/>
  <c r="L13"/>
  <c r="L14"/>
  <c r="L15"/>
  <c r="M15" s="1"/>
  <c r="L16"/>
  <c r="M16" s="1"/>
  <c r="L17"/>
  <c r="L18"/>
  <c r="L19"/>
  <c r="M19" s="1"/>
  <c r="L20"/>
  <c r="M20" s="1"/>
  <c r="L21"/>
  <c r="M21" s="1"/>
  <c r="L22"/>
  <c r="M22" s="1"/>
  <c r="L23"/>
  <c r="M23" s="1"/>
  <c r="L24"/>
  <c r="M24" s="1"/>
  <c r="L25"/>
  <c r="L26"/>
  <c r="M26" s="1"/>
  <c r="L27"/>
  <c r="M27" s="1"/>
  <c r="L28"/>
  <c r="L29"/>
  <c r="M29" s="1"/>
  <c r="L32"/>
  <c r="M32" s="1"/>
  <c r="L30"/>
  <c r="M30" s="1"/>
  <c r="L31"/>
  <c r="M31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L42"/>
  <c r="L43"/>
  <c r="M43" s="1"/>
  <c r="L45"/>
  <c r="M45" s="1"/>
  <c r="L44"/>
  <c r="M44" s="1"/>
  <c r="L46"/>
  <c r="M46" s="1"/>
  <c r="L47"/>
  <c r="M47" s="1"/>
  <c r="L48"/>
  <c r="M48" s="1"/>
  <c r="L49"/>
  <c r="M49" s="1"/>
  <c r="L50"/>
  <c r="M50" s="1"/>
  <c r="L8"/>
  <c r="M8" s="1"/>
  <c r="M9" i="6"/>
  <c r="M10"/>
  <c r="M13"/>
  <c r="M14"/>
  <c r="M16"/>
  <c r="M15"/>
  <c r="M17"/>
  <c r="M18"/>
  <c r="M19"/>
  <c r="M20"/>
  <c r="M21"/>
  <c r="M22"/>
  <c r="M23"/>
  <c r="M41"/>
  <c r="M24"/>
  <c r="M28"/>
  <c r="M42"/>
  <c r="M25"/>
  <c r="M26"/>
  <c r="M11"/>
  <c r="M27"/>
  <c r="M29"/>
  <c r="M30"/>
  <c r="M31"/>
  <c r="M32"/>
  <c r="M33"/>
  <c r="M34"/>
  <c r="M35"/>
  <c r="M36"/>
  <c r="M37"/>
  <c r="M38"/>
  <c r="M39"/>
  <c r="M40"/>
  <c r="M44"/>
  <c r="M45"/>
  <c r="M43"/>
  <c r="M46"/>
  <c r="M47"/>
  <c r="M48"/>
  <c r="M49"/>
  <c r="M8"/>
  <c r="J61" i="3"/>
  <c r="K61" s="1"/>
  <c r="J23"/>
  <c r="K23" s="1"/>
  <c r="J66"/>
  <c r="K66" s="1"/>
  <c r="J49"/>
  <c r="K49" s="1"/>
  <c r="J55"/>
  <c r="K55" s="1"/>
  <c r="J31"/>
  <c r="K31" s="1"/>
  <c r="J34"/>
  <c r="K34" s="1"/>
  <c r="J38"/>
  <c r="K38" s="1"/>
  <c r="J42"/>
  <c r="K42" s="1"/>
  <c r="J64"/>
  <c r="K64" s="1"/>
  <c r="J44"/>
  <c r="K44" s="1"/>
  <c r="J9"/>
  <c r="K9" s="1"/>
  <c r="J19"/>
  <c r="K19" s="1"/>
  <c r="J62"/>
  <c r="K62" s="1"/>
  <c r="J41"/>
  <c r="K41" s="1"/>
  <c r="J35"/>
  <c r="K35" s="1"/>
  <c r="J29"/>
  <c r="K29" s="1"/>
  <c r="J10"/>
  <c r="J36"/>
  <c r="K36" s="1"/>
  <c r="J47"/>
  <c r="K47" s="1"/>
  <c r="J15"/>
  <c r="K15" s="1"/>
  <c r="J30"/>
  <c r="K30" s="1"/>
  <c r="J45"/>
  <c r="K45" s="1"/>
  <c r="J33"/>
  <c r="K33" s="1"/>
  <c r="J24"/>
  <c r="K24" s="1"/>
  <c r="J20"/>
  <c r="K20" s="1"/>
  <c r="J14"/>
  <c r="K14" s="1"/>
  <c r="J25"/>
  <c r="K25" s="1"/>
  <c r="J39"/>
  <c r="K39" s="1"/>
  <c r="J22"/>
  <c r="K22" s="1"/>
  <c r="J11"/>
  <c r="K11" s="1"/>
  <c r="J50"/>
  <c r="K50" s="1"/>
  <c r="J37"/>
  <c r="K37" s="1"/>
  <c r="J12"/>
  <c r="K12" s="1"/>
  <c r="J16"/>
  <c r="K16" s="1"/>
  <c r="J63"/>
  <c r="K63" s="1"/>
  <c r="J56"/>
  <c r="K56" s="1"/>
  <c r="J60"/>
  <c r="K60" s="1"/>
  <c r="J32"/>
  <c r="K32" s="1"/>
  <c r="J54"/>
  <c r="K54" s="1"/>
  <c r="J58"/>
  <c r="K58" s="1"/>
  <c r="J28"/>
  <c r="K28" s="1"/>
  <c r="J27"/>
  <c r="K27" s="1"/>
  <c r="J40"/>
  <c r="K40" s="1"/>
  <c r="J59"/>
  <c r="K59" s="1"/>
  <c r="J48"/>
  <c r="K48" s="1"/>
  <c r="J21"/>
  <c r="K21" s="1"/>
  <c r="J13"/>
  <c r="K13" s="1"/>
  <c r="J52"/>
  <c r="K52" s="1"/>
  <c r="J51"/>
  <c r="K51" s="1"/>
  <c r="J43"/>
  <c r="K43" s="1"/>
  <c r="J26"/>
  <c r="K26" s="1"/>
  <c r="J46"/>
  <c r="K46" s="1"/>
  <c r="J17"/>
  <c r="K17" s="1"/>
  <c r="J18"/>
  <c r="K18" s="1"/>
  <c r="J53"/>
  <c r="K53" s="1"/>
  <c r="J57"/>
  <c r="K57" s="1"/>
  <c r="J65"/>
  <c r="K65" s="1"/>
  <c r="J8"/>
  <c r="K8" s="1"/>
</calcChain>
</file>

<file path=xl/sharedStrings.xml><?xml version="1.0" encoding="utf-8"?>
<sst xmlns="http://schemas.openxmlformats.org/spreadsheetml/2006/main" count="306" uniqueCount="211">
  <si>
    <t>PRAKASH INSTITUTE OF AYURVEDIC MEDICAL SCEINCES &amp; RESEARCH</t>
  </si>
  <si>
    <t>RABUPURA-JHAJHAR ROAD, BULANDSHAHAR</t>
  </si>
  <si>
    <t>S.no</t>
  </si>
  <si>
    <t>Name</t>
  </si>
  <si>
    <t>Theory</t>
  </si>
  <si>
    <t>Rasa Shastra</t>
  </si>
  <si>
    <t>Dravya Guna</t>
  </si>
  <si>
    <t>Rog Nidana</t>
  </si>
  <si>
    <t>Charak (Purvardh)</t>
  </si>
  <si>
    <t>Therory</t>
  </si>
  <si>
    <t>Kayachikitsa</t>
  </si>
  <si>
    <t>Panchkarma</t>
  </si>
  <si>
    <t>Shalya Tantra</t>
  </si>
  <si>
    <t>Shalakya Tantra</t>
  </si>
  <si>
    <t>Research &amp; Statistics</t>
  </si>
  <si>
    <t>Agad Tantra</t>
  </si>
  <si>
    <t>Swasthvrit</t>
  </si>
  <si>
    <t>PTSR</t>
  </si>
  <si>
    <t>Kaumarbhritya</t>
  </si>
  <si>
    <t>Practical</t>
  </si>
  <si>
    <t xml:space="preserve">Practical </t>
  </si>
  <si>
    <t>Batch A- Roll No. 1 to 20</t>
  </si>
  <si>
    <t>Batch B - Roll No.  21-40</t>
  </si>
  <si>
    <t>Batch C  - Roll No. 41 to 60</t>
  </si>
  <si>
    <t xml:space="preserve">Total=5/8/5 </t>
  </si>
  <si>
    <t>Charak (Uttrardha)</t>
  </si>
  <si>
    <t>%</t>
  </si>
  <si>
    <t>AAISHA ZAHIR</t>
  </si>
  <si>
    <t>ADITI SINGH</t>
  </si>
  <si>
    <t>ADITYA SINGH</t>
  </si>
  <si>
    <t>AFTAB AHMAD KHAN</t>
  </si>
  <si>
    <t>AJAY KUMAR</t>
  </si>
  <si>
    <t>AKANKSHA PRAJAPATI</t>
  </si>
  <si>
    <t>ALOK KUMAR</t>
  </si>
  <si>
    <t>ANKIT YADAV</t>
  </si>
  <si>
    <t>ANSHU YADAV</t>
  </si>
  <si>
    <t>ANTRA</t>
  </si>
  <si>
    <t>ANUJ KUMAR BAISOYA</t>
  </si>
  <si>
    <t>ANUPAM SINGH</t>
  </si>
  <si>
    <t>ARTI PAL</t>
  </si>
  <si>
    <t>ASHAD</t>
  </si>
  <si>
    <t>BIPIN SINGH</t>
  </si>
  <si>
    <t>FARHAN AHMAD KHAN</t>
  </si>
  <si>
    <t>GAURAV ROY</t>
  </si>
  <si>
    <t>GOURAV GUPTA</t>
  </si>
  <si>
    <t>HIMANSHU GUPTA</t>
  </si>
  <si>
    <t>HIMANSHU PATVA</t>
  </si>
  <si>
    <t>KALPANA BHATI</t>
  </si>
  <si>
    <t>KM. NAJMA</t>
  </si>
  <si>
    <t>KRATI CHOUDHARY</t>
  </si>
  <si>
    <t>KULDEEP BHARDWAJ</t>
  </si>
  <si>
    <t>KULDEEP KUMAR SHARMA</t>
  </si>
  <si>
    <t>MAHAFOOJ ALAM</t>
  </si>
  <si>
    <t>MANSI VASHISHTHA</t>
  </si>
  <si>
    <t>MOHD ATEEK</t>
  </si>
  <si>
    <t>MOHD JUNAID</t>
  </si>
  <si>
    <t>NIKHIL</t>
  </si>
  <si>
    <t>PRADEEP KUMAR</t>
  </si>
  <si>
    <t>RADHA YADAV</t>
  </si>
  <si>
    <t>RAGHVENDRA SINGH</t>
  </si>
  <si>
    <t>RASHID KHAN</t>
  </si>
  <si>
    <t>RASHID RAZA</t>
  </si>
  <si>
    <t>RENU</t>
  </si>
  <si>
    <t>SAURABH KUMAR VERMA</t>
  </si>
  <si>
    <t>SHAMEEM AHAMAD</t>
  </si>
  <si>
    <t>SHIVAM GAUR</t>
  </si>
  <si>
    <t>SHUBHAM GUPTA</t>
  </si>
  <si>
    <t>SUNIL KUMAR</t>
  </si>
  <si>
    <t>UPEN UPADHYAY</t>
  </si>
  <si>
    <t>UTKARSH GARG</t>
  </si>
  <si>
    <t>UTTAM PANDEY</t>
  </si>
  <si>
    <t>VAIBHAV SHARMA</t>
  </si>
  <si>
    <t>YOGENDAR SINGH</t>
  </si>
  <si>
    <t>ZUBAIR KHAN</t>
  </si>
  <si>
    <t xml:space="preserve">Total = </t>
  </si>
  <si>
    <t xml:space="preserve">Total= 31 </t>
  </si>
  <si>
    <t>Total=24</t>
  </si>
  <si>
    <t>Total=30</t>
  </si>
  <si>
    <t>Total -24</t>
  </si>
  <si>
    <t>AJAY SAINI</t>
  </si>
  <si>
    <t>AKASH SHAHI</t>
  </si>
  <si>
    <t>ALKA YADAV</t>
  </si>
  <si>
    <t>ANJALI DEVI</t>
  </si>
  <si>
    <t>ARVIND KUMAR</t>
  </si>
  <si>
    <t>ATUL SHARMA</t>
  </si>
  <si>
    <t>DEEKSHA THAKUR</t>
  </si>
  <si>
    <t>DHARMENDER VIDHURI</t>
  </si>
  <si>
    <t>FARUKH PATHAN</t>
  </si>
  <si>
    <t>HARIOM SINGH</t>
  </si>
  <si>
    <t>HIMANSHU KUMAR</t>
  </si>
  <si>
    <t>JYOTI KUMARI KUSHWAHA</t>
  </si>
  <si>
    <t>JYOTI PANDEY</t>
  </si>
  <si>
    <t>KANCHAN</t>
  </si>
  <si>
    <t>KAPIL KUMAR</t>
  </si>
  <si>
    <t>KHAN UMME SALMA MARDAN</t>
  </si>
  <si>
    <t>KM MANJU</t>
  </si>
  <si>
    <t>MALIK NAUSHEEN</t>
  </si>
  <si>
    <t>MALIK SHAGUFTA</t>
  </si>
  <si>
    <t>MANOJ PAL</t>
  </si>
  <si>
    <t>MOH AAFAK</t>
  </si>
  <si>
    <t>MOHAMMAD ANAS</t>
  </si>
  <si>
    <t>MONIKA</t>
  </si>
  <si>
    <t>NISHANT GIRI</t>
  </si>
  <si>
    <t>NISHANT SINGH</t>
  </si>
  <si>
    <t>PRACHI SHARMA</t>
  </si>
  <si>
    <t>PRADEEP JIVAN</t>
  </si>
  <si>
    <t>PRANAV KUMAR</t>
  </si>
  <si>
    <t>PUNEET RAWAT</t>
  </si>
  <si>
    <t>RAHAT CHAUHAN</t>
  </si>
  <si>
    <t>RAHUL KUMAR</t>
  </si>
  <si>
    <t>RAMAN KUMAR BAISOYA</t>
  </si>
  <si>
    <t>RICHA SONI</t>
  </si>
  <si>
    <t>ROBIN SINGH</t>
  </si>
  <si>
    <t>SAGAR</t>
  </si>
  <si>
    <t>SHIVA SHARMA</t>
  </si>
  <si>
    <t>SHOBHNA RATHORE</t>
  </si>
  <si>
    <t>SHUBHAM SAINI</t>
  </si>
  <si>
    <t>SHUBHAM TIWARI</t>
  </si>
  <si>
    <t>SONALI SINGH GARG</t>
  </si>
  <si>
    <t>SONAM CHOUDHARY</t>
  </si>
  <si>
    <t>VINDHYA SINGH</t>
  </si>
  <si>
    <t>ADITYA NARAYAN PANDEY</t>
  </si>
  <si>
    <t>ALKA RAGHUVANSHI</t>
  </si>
  <si>
    <t>ANUPAM SHARMA</t>
  </si>
  <si>
    <t>ANUSHREE JANA</t>
  </si>
  <si>
    <t>AREEBA</t>
  </si>
  <si>
    <t>ARYAMAN LOHKNA</t>
  </si>
  <si>
    <t>ASHOK KUMAR</t>
  </si>
  <si>
    <t>ASHUTOSH</t>
  </si>
  <si>
    <t>BHUVNESHWARI YADAV</t>
  </si>
  <si>
    <t>DAMINI</t>
  </si>
  <si>
    <t>DEEPAK KUMAR MEENA</t>
  </si>
  <si>
    <t>DEVAM YADAV</t>
  </si>
  <si>
    <t>DHABAN</t>
  </si>
  <si>
    <t>DIKSHA MALIK</t>
  </si>
  <si>
    <t>FAROOQUE KHAN</t>
  </si>
  <si>
    <t>GARIMA</t>
  </si>
  <si>
    <t>GAURAV BHATI</t>
  </si>
  <si>
    <t>HARI KUMAR</t>
  </si>
  <si>
    <t>HITESH BHATI</t>
  </si>
  <si>
    <t>HITESH KUMAR</t>
  </si>
  <si>
    <t>IKBAL KHAN</t>
  </si>
  <si>
    <t>ISHITA KEN</t>
  </si>
  <si>
    <t>JAINAB PARVEEN</t>
  </si>
  <si>
    <t>JAISHIKHA</t>
  </si>
  <si>
    <t>KANHAIYA SOLANKI</t>
  </si>
  <si>
    <t>KAPIL KHARI</t>
  </si>
  <si>
    <t>KESHAV MALIK</t>
  </si>
  <si>
    <t>KM PRIYANKA</t>
  </si>
  <si>
    <t>KM SHIVANI</t>
  </si>
  <si>
    <t>MAMTA</t>
  </si>
  <si>
    <t>MANISH</t>
  </si>
  <si>
    <t>MD MUJIBUR RAHMAN</t>
  </si>
  <si>
    <t>MINAKSHI YADUVANSHI</t>
  </si>
  <si>
    <t>MOHD AMIR</t>
  </si>
  <si>
    <t>MOHD FAIZAN PASHA</t>
  </si>
  <si>
    <t>NAWAZISH ZEESHAN KHAN</t>
  </si>
  <si>
    <t>NEHA BHATI</t>
  </si>
  <si>
    <t>NEHA SINGH</t>
  </si>
  <si>
    <t>NIKITA GUPTA</t>
  </si>
  <si>
    <t>PAYAL SHARMA</t>
  </si>
  <si>
    <t>PRAGATI</t>
  </si>
  <si>
    <t>PRAGATI TONGAR</t>
  </si>
  <si>
    <t>PRAVEEN KUMAR SHARMA</t>
  </si>
  <si>
    <t>PRIYA SHARMA</t>
  </si>
  <si>
    <t>PUSHPANJALI JADON</t>
  </si>
  <si>
    <t>RAKESH YADAV</t>
  </si>
  <si>
    <t>RAMIT SHARMA</t>
  </si>
  <si>
    <t>RASHMI</t>
  </si>
  <si>
    <t>RISHABH VAISHNAV</t>
  </si>
  <si>
    <t>SHIVANI NIGAM</t>
  </si>
  <si>
    <t>SHRIKRISHAN SINGH</t>
  </si>
  <si>
    <t>SHWETA SAINI</t>
  </si>
  <si>
    <t>SUNIL PANDEY</t>
  </si>
  <si>
    <t>SUNNY VERMA</t>
  </si>
  <si>
    <t>TANU SHARMA</t>
  </si>
  <si>
    <t>VANDANA BHARDWAJ</t>
  </si>
  <si>
    <t>YAMINI AHUJA</t>
  </si>
  <si>
    <t>Total= 8</t>
  </si>
  <si>
    <t xml:space="preserve">Total=17 </t>
  </si>
  <si>
    <t>Online - ATTENDENCE MONTH OF JANUARY  2021  (BATCH 2017-18)</t>
  </si>
  <si>
    <t>01/01/2021 To 31/01/2021</t>
  </si>
  <si>
    <t>Online - ATTENDENCE MONTH   OF JANUARY 2021 (BATCH 2016-17)</t>
  </si>
  <si>
    <t>01/01/2021  To  31/01/2021</t>
  </si>
  <si>
    <t>Total =24</t>
  </si>
  <si>
    <t>Total = 4</t>
  </si>
  <si>
    <t>Total= 24</t>
  </si>
  <si>
    <t xml:space="preserve">Total=9/7/8 </t>
  </si>
  <si>
    <t>2</t>
  </si>
  <si>
    <t>6</t>
  </si>
  <si>
    <t>5</t>
  </si>
  <si>
    <t>3</t>
  </si>
  <si>
    <t>0</t>
  </si>
  <si>
    <t>1</t>
  </si>
  <si>
    <t>4</t>
  </si>
  <si>
    <t>7</t>
  </si>
  <si>
    <t>8</t>
  </si>
  <si>
    <t>Total= 8/9/7</t>
  </si>
  <si>
    <t xml:space="preserve">Online - ATTENDENCE MONTH OF JANUARY 2021 (BATCH 2018-19) </t>
  </si>
  <si>
    <t>01/01/2021  to 31.01.2021</t>
  </si>
  <si>
    <t>Total = 96</t>
  </si>
  <si>
    <t>Total= 4/3/4/5</t>
  </si>
  <si>
    <t>Total=113</t>
  </si>
  <si>
    <t>Total =117</t>
  </si>
  <si>
    <t>Total</t>
  </si>
  <si>
    <t>Batch =A</t>
  </si>
  <si>
    <t>Total=8/8/7/8</t>
  </si>
  <si>
    <t xml:space="preserve">Total =5/7/4/7 </t>
  </si>
  <si>
    <t>Total =7/7/5/5/</t>
  </si>
  <si>
    <t>Total =7/5/5/7</t>
  </si>
  <si>
    <t>Total = 5/5/7/7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</si>
</sst>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.5"/>
      <color rgb="FF000000"/>
      <name val="Arial Narrow"/>
      <family val="2"/>
    </font>
    <font>
      <sz val="11"/>
      <color rgb="FF000000"/>
      <name val="Arial Narrow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 vertical="top" shrinkToFit="1"/>
    </xf>
    <xf numFmtId="1" fontId="5" fillId="0" borderId="9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3" fillId="0" borderId="1" xfId="0" applyNumberFormat="1" applyFont="1" applyBorder="1"/>
    <xf numFmtId="164" fontId="3" fillId="3" borderId="1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10" xfId="0" applyBorder="1"/>
    <xf numFmtId="0" fontId="0" fillId="0" borderId="1" xfId="0" applyBorder="1" applyAlignment="1">
      <alignment horizontal="center"/>
    </xf>
    <xf numFmtId="1" fontId="5" fillId="0" borderId="8" xfId="0" applyNumberFormat="1" applyFont="1" applyFill="1" applyBorder="1" applyAlignment="1">
      <alignment horizontal="center" vertical="center" shrinkToFit="1"/>
    </xf>
    <xf numFmtId="1" fontId="5" fillId="0" borderId="9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49" fontId="6" fillId="4" borderId="0" xfId="0" applyNumberFormat="1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>
      <selection activeCell="H14" sqref="H14"/>
    </sheetView>
  </sheetViews>
  <sheetFormatPr defaultRowHeight="16.5"/>
  <cols>
    <col min="1" max="1" width="4.7109375" style="13" bestFit="1" customWidth="1"/>
    <col min="2" max="2" width="22.7109375" style="13" bestFit="1" customWidth="1"/>
    <col min="3" max="3" width="8.5703125" style="15" bestFit="1" customWidth="1"/>
    <col min="4" max="4" width="9.5703125" style="15" customWidth="1"/>
    <col min="5" max="5" width="8.42578125" style="13" bestFit="1" customWidth="1"/>
    <col min="6" max="6" width="10.42578125" style="13" bestFit="1" customWidth="1"/>
    <col min="7" max="7" width="8.140625" style="13" bestFit="1" customWidth="1"/>
    <col min="8" max="8" width="10.42578125" style="13" bestFit="1" customWidth="1"/>
    <col min="9" max="9" width="9" style="13" customWidth="1"/>
    <col min="10" max="10" width="9" style="15" customWidth="1"/>
    <col min="11" max="11" width="4.42578125" style="13" hidden="1" customWidth="1"/>
    <col min="12" max="13" width="5.28515625" style="13" hidden="1" customWidth="1"/>
    <col min="14" max="16384" width="9.140625" style="13"/>
  </cols>
  <sheetData>
    <row r="1" spans="1:13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3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13">
      <c r="A3" s="61" t="s">
        <v>198</v>
      </c>
      <c r="B3" s="61"/>
      <c r="C3" s="61"/>
      <c r="D3" s="61"/>
      <c r="E3" s="61"/>
      <c r="F3" s="61"/>
      <c r="G3" s="61"/>
      <c r="H3" s="61"/>
      <c r="I3" s="61"/>
    </row>
    <row r="4" spans="1:13">
      <c r="A4" s="61" t="s">
        <v>199</v>
      </c>
      <c r="B4" s="61"/>
      <c r="C4" s="61"/>
      <c r="D4" s="61"/>
      <c r="E4" s="61"/>
      <c r="F4" s="61"/>
      <c r="G4" s="61"/>
      <c r="H4" s="61"/>
      <c r="I4" s="61"/>
    </row>
    <row r="5" spans="1:13" s="15" customFormat="1">
      <c r="A5" s="14" t="s">
        <v>2</v>
      </c>
      <c r="B5" s="14" t="s">
        <v>3</v>
      </c>
      <c r="C5" s="62" t="s">
        <v>5</v>
      </c>
      <c r="D5" s="63"/>
      <c r="E5" s="62" t="s">
        <v>6</v>
      </c>
      <c r="F5" s="63"/>
      <c r="G5" s="62" t="s">
        <v>7</v>
      </c>
      <c r="H5" s="63"/>
      <c r="I5" s="22" t="s">
        <v>8</v>
      </c>
    </row>
    <row r="6" spans="1:13" s="15" customFormat="1">
      <c r="A6" s="14"/>
      <c r="B6" s="14"/>
      <c r="C6" s="45" t="s">
        <v>4</v>
      </c>
      <c r="D6" s="45" t="s">
        <v>19</v>
      </c>
      <c r="E6" s="45" t="s">
        <v>4</v>
      </c>
      <c r="F6" s="45" t="s">
        <v>19</v>
      </c>
      <c r="G6" s="45" t="s">
        <v>9</v>
      </c>
      <c r="H6" s="45" t="s">
        <v>19</v>
      </c>
      <c r="I6" s="45" t="s">
        <v>4</v>
      </c>
      <c r="J6" s="61" t="s">
        <v>4</v>
      </c>
      <c r="K6" s="61"/>
      <c r="L6" s="61" t="s">
        <v>20</v>
      </c>
      <c r="M6" s="61"/>
    </row>
    <row r="7" spans="1:13" s="15" customFormat="1">
      <c r="A7" s="14"/>
      <c r="B7" s="14"/>
      <c r="C7" s="45" t="s">
        <v>186</v>
      </c>
      <c r="D7" s="45" t="s">
        <v>187</v>
      </c>
      <c r="E7" s="45" t="s">
        <v>76</v>
      </c>
      <c r="F7" s="45" t="s">
        <v>197</v>
      </c>
      <c r="G7" s="45" t="s">
        <v>76</v>
      </c>
      <c r="H7" s="45" t="s">
        <v>24</v>
      </c>
      <c r="I7" s="45" t="s">
        <v>76</v>
      </c>
      <c r="J7" s="42" t="s">
        <v>200</v>
      </c>
      <c r="K7" s="42" t="s">
        <v>26</v>
      </c>
      <c r="L7" s="42" t="s">
        <v>204</v>
      </c>
      <c r="M7" s="42" t="s">
        <v>26</v>
      </c>
    </row>
    <row r="8" spans="1:13" ht="15" customHeight="1">
      <c r="A8" s="14">
        <v>1</v>
      </c>
      <c r="B8" s="34" t="s">
        <v>121</v>
      </c>
      <c r="C8" s="46">
        <v>18</v>
      </c>
      <c r="D8" s="46">
        <v>8</v>
      </c>
      <c r="E8" s="46">
        <v>19</v>
      </c>
      <c r="F8" s="46">
        <v>5</v>
      </c>
      <c r="G8" s="47">
        <v>18</v>
      </c>
      <c r="H8" s="47">
        <v>5</v>
      </c>
      <c r="I8" s="47">
        <v>18</v>
      </c>
      <c r="J8" s="42">
        <f t="shared" ref="J8:J39" si="0">I8+G8+E8+C8</f>
        <v>73</v>
      </c>
      <c r="K8" s="30">
        <f>J8*100/96</f>
        <v>76.041666666666671</v>
      </c>
      <c r="L8" s="54">
        <f>H8+F8+D8</f>
        <v>18</v>
      </c>
      <c r="M8" s="54">
        <f>L8*100/24</f>
        <v>75</v>
      </c>
    </row>
    <row r="9" spans="1:13">
      <c r="A9" s="14">
        <v>2</v>
      </c>
      <c r="B9" s="34" t="s">
        <v>122</v>
      </c>
      <c r="C9" s="46">
        <v>10</v>
      </c>
      <c r="D9" s="48" t="s">
        <v>188</v>
      </c>
      <c r="E9" s="46">
        <v>10</v>
      </c>
      <c r="F9" s="46">
        <v>6</v>
      </c>
      <c r="G9" s="47">
        <v>12</v>
      </c>
      <c r="H9" s="47">
        <v>4</v>
      </c>
      <c r="I9" s="47">
        <v>12</v>
      </c>
      <c r="J9" s="42">
        <f t="shared" si="0"/>
        <v>44</v>
      </c>
      <c r="K9" s="30">
        <f t="shared" ref="K9:K66" si="1">J9*100/96</f>
        <v>45.833333333333336</v>
      </c>
      <c r="L9" s="54">
        <f t="shared" ref="L9:L66" si="2">H9+F9+D9</f>
        <v>12</v>
      </c>
      <c r="M9" s="54">
        <f t="shared" ref="M9:M66" si="3">L9*100/24</f>
        <v>50</v>
      </c>
    </row>
    <row r="10" spans="1:13">
      <c r="A10" s="14">
        <v>3</v>
      </c>
      <c r="B10" s="34" t="s">
        <v>123</v>
      </c>
      <c r="C10" s="46">
        <v>21</v>
      </c>
      <c r="D10" s="48" t="s">
        <v>189</v>
      </c>
      <c r="E10" s="46">
        <v>22</v>
      </c>
      <c r="F10" s="46">
        <v>8</v>
      </c>
      <c r="G10" s="47">
        <v>22</v>
      </c>
      <c r="H10" s="47">
        <v>7</v>
      </c>
      <c r="I10" s="47">
        <v>22</v>
      </c>
      <c r="J10" s="42">
        <f t="shared" si="0"/>
        <v>87</v>
      </c>
      <c r="K10" s="30">
        <f t="shared" si="1"/>
        <v>90.625</v>
      </c>
      <c r="L10" s="54">
        <f t="shared" si="2"/>
        <v>21</v>
      </c>
      <c r="M10" s="54">
        <f t="shared" si="3"/>
        <v>87.5</v>
      </c>
    </row>
    <row r="11" spans="1:13">
      <c r="A11" s="14">
        <v>4</v>
      </c>
      <c r="B11" s="34" t="s">
        <v>124</v>
      </c>
      <c r="C11" s="46">
        <v>14</v>
      </c>
      <c r="D11" s="48" t="s">
        <v>190</v>
      </c>
      <c r="E11" s="46">
        <v>12</v>
      </c>
      <c r="F11" s="46">
        <v>4</v>
      </c>
      <c r="G11" s="47">
        <v>14</v>
      </c>
      <c r="H11" s="47">
        <v>4</v>
      </c>
      <c r="I11" s="47">
        <v>13</v>
      </c>
      <c r="J11" s="42">
        <f t="shared" si="0"/>
        <v>53</v>
      </c>
      <c r="K11" s="30">
        <f t="shared" si="1"/>
        <v>55.208333333333336</v>
      </c>
      <c r="L11" s="54">
        <f t="shared" si="2"/>
        <v>13</v>
      </c>
      <c r="M11" s="54">
        <f t="shared" si="3"/>
        <v>54.166666666666664</v>
      </c>
    </row>
    <row r="12" spans="1:13">
      <c r="A12" s="14">
        <v>5</v>
      </c>
      <c r="B12" s="34" t="s">
        <v>125</v>
      </c>
      <c r="C12" s="46">
        <v>12</v>
      </c>
      <c r="D12" s="48" t="s">
        <v>188</v>
      </c>
      <c r="E12" s="46">
        <v>13</v>
      </c>
      <c r="F12" s="46">
        <v>5</v>
      </c>
      <c r="G12" s="47">
        <v>11</v>
      </c>
      <c r="H12" s="47">
        <v>4</v>
      </c>
      <c r="I12" s="47">
        <v>11</v>
      </c>
      <c r="J12" s="42">
        <f t="shared" si="0"/>
        <v>47</v>
      </c>
      <c r="K12" s="30">
        <f t="shared" si="1"/>
        <v>48.958333333333336</v>
      </c>
      <c r="L12" s="54">
        <f t="shared" si="2"/>
        <v>11</v>
      </c>
      <c r="M12" s="54">
        <f t="shared" si="3"/>
        <v>45.833333333333336</v>
      </c>
    </row>
    <row r="13" spans="1:13">
      <c r="A13" s="14">
        <v>6</v>
      </c>
      <c r="B13" s="34" t="s">
        <v>126</v>
      </c>
      <c r="C13" s="46">
        <v>11</v>
      </c>
      <c r="D13" s="48" t="s">
        <v>191</v>
      </c>
      <c r="E13" s="46">
        <v>9</v>
      </c>
      <c r="F13" s="46">
        <v>2</v>
      </c>
      <c r="G13" s="47">
        <v>10</v>
      </c>
      <c r="H13" s="47">
        <v>4</v>
      </c>
      <c r="I13" s="47">
        <v>9</v>
      </c>
      <c r="J13" s="42">
        <f t="shared" si="0"/>
        <v>39</v>
      </c>
      <c r="K13" s="30">
        <f t="shared" si="1"/>
        <v>40.625</v>
      </c>
      <c r="L13" s="54">
        <f t="shared" si="2"/>
        <v>9</v>
      </c>
      <c r="M13" s="54">
        <f t="shared" si="3"/>
        <v>37.5</v>
      </c>
    </row>
    <row r="14" spans="1:13">
      <c r="A14" s="14">
        <v>7</v>
      </c>
      <c r="B14" s="34" t="s">
        <v>127</v>
      </c>
      <c r="C14" s="46">
        <v>10</v>
      </c>
      <c r="D14" s="48" t="s">
        <v>191</v>
      </c>
      <c r="E14" s="46">
        <v>13</v>
      </c>
      <c r="F14" s="46">
        <v>5</v>
      </c>
      <c r="G14" s="47">
        <v>12</v>
      </c>
      <c r="H14" s="47">
        <v>2</v>
      </c>
      <c r="I14" s="47">
        <v>13</v>
      </c>
      <c r="J14" s="42">
        <f t="shared" si="0"/>
        <v>48</v>
      </c>
      <c r="K14" s="30">
        <f t="shared" si="1"/>
        <v>50</v>
      </c>
      <c r="L14" s="54">
        <f t="shared" si="2"/>
        <v>10</v>
      </c>
      <c r="M14" s="54">
        <f t="shared" si="3"/>
        <v>41.666666666666664</v>
      </c>
    </row>
    <row r="15" spans="1:13">
      <c r="A15" s="14">
        <v>8</v>
      </c>
      <c r="B15" s="34" t="s">
        <v>128</v>
      </c>
      <c r="C15" s="46">
        <v>19</v>
      </c>
      <c r="D15" s="48" t="s">
        <v>190</v>
      </c>
      <c r="E15" s="46">
        <v>16</v>
      </c>
      <c r="F15" s="46">
        <v>3</v>
      </c>
      <c r="G15" s="47">
        <v>20</v>
      </c>
      <c r="H15" s="47">
        <v>7</v>
      </c>
      <c r="I15" s="47">
        <v>18</v>
      </c>
      <c r="J15" s="42">
        <f t="shared" si="0"/>
        <v>73</v>
      </c>
      <c r="K15" s="30">
        <f t="shared" si="1"/>
        <v>76.041666666666671</v>
      </c>
      <c r="L15" s="54">
        <f t="shared" si="2"/>
        <v>15</v>
      </c>
      <c r="M15" s="54">
        <f t="shared" si="3"/>
        <v>62.5</v>
      </c>
    </row>
    <row r="16" spans="1:13">
      <c r="A16" s="14">
        <v>9</v>
      </c>
      <c r="B16" s="34" t="s">
        <v>129</v>
      </c>
      <c r="C16" s="46">
        <v>13</v>
      </c>
      <c r="D16" s="48" t="s">
        <v>189</v>
      </c>
      <c r="E16" s="46">
        <v>13</v>
      </c>
      <c r="F16" s="46">
        <v>6</v>
      </c>
      <c r="G16" s="47">
        <v>15</v>
      </c>
      <c r="H16" s="47">
        <v>2</v>
      </c>
      <c r="I16" s="47">
        <v>14</v>
      </c>
      <c r="J16" s="42">
        <f t="shared" si="0"/>
        <v>55</v>
      </c>
      <c r="K16" s="30">
        <f t="shared" si="1"/>
        <v>57.291666666666664</v>
      </c>
      <c r="L16" s="54">
        <f t="shared" si="2"/>
        <v>14</v>
      </c>
      <c r="M16" s="54">
        <f t="shared" si="3"/>
        <v>58.333333333333336</v>
      </c>
    </row>
    <row r="17" spans="1:13">
      <c r="A17" s="14">
        <v>10</v>
      </c>
      <c r="B17" s="34" t="s">
        <v>130</v>
      </c>
      <c r="C17" s="46">
        <v>15</v>
      </c>
      <c r="D17" s="48" t="s">
        <v>189</v>
      </c>
      <c r="E17" s="46">
        <v>16</v>
      </c>
      <c r="F17" s="46">
        <v>5</v>
      </c>
      <c r="G17" s="47">
        <v>15</v>
      </c>
      <c r="H17" s="47">
        <v>5</v>
      </c>
      <c r="I17" s="47">
        <v>16</v>
      </c>
      <c r="J17" s="42">
        <f t="shared" si="0"/>
        <v>62</v>
      </c>
      <c r="K17" s="30">
        <f t="shared" si="1"/>
        <v>64.583333333333329</v>
      </c>
      <c r="L17" s="54">
        <f t="shared" si="2"/>
        <v>16</v>
      </c>
      <c r="M17" s="54">
        <f t="shared" si="3"/>
        <v>66.666666666666671</v>
      </c>
    </row>
    <row r="18" spans="1:13">
      <c r="A18" s="14">
        <v>11</v>
      </c>
      <c r="B18" s="34" t="s">
        <v>131</v>
      </c>
      <c r="C18" s="46">
        <v>18</v>
      </c>
      <c r="D18" s="48" t="s">
        <v>189</v>
      </c>
      <c r="E18" s="46">
        <v>16</v>
      </c>
      <c r="F18" s="46">
        <v>6</v>
      </c>
      <c r="G18" s="47">
        <v>15</v>
      </c>
      <c r="H18" s="47">
        <v>5</v>
      </c>
      <c r="I18" s="47">
        <v>17</v>
      </c>
      <c r="J18" s="42">
        <f t="shared" si="0"/>
        <v>66</v>
      </c>
      <c r="K18" s="30">
        <f t="shared" si="1"/>
        <v>68.75</v>
      </c>
      <c r="L18" s="54">
        <f t="shared" si="2"/>
        <v>17</v>
      </c>
      <c r="M18" s="54">
        <f t="shared" si="3"/>
        <v>70.833333333333329</v>
      </c>
    </row>
    <row r="19" spans="1:13">
      <c r="A19" s="14">
        <v>12</v>
      </c>
      <c r="B19" s="34" t="s">
        <v>132</v>
      </c>
      <c r="C19" s="46">
        <v>3</v>
      </c>
      <c r="D19" s="48" t="s">
        <v>192</v>
      </c>
      <c r="E19" s="46">
        <v>3</v>
      </c>
      <c r="F19" s="46">
        <v>0</v>
      </c>
      <c r="G19" s="47">
        <v>2</v>
      </c>
      <c r="H19" s="47">
        <v>2</v>
      </c>
      <c r="I19" s="47">
        <v>2</v>
      </c>
      <c r="J19" s="42">
        <f t="shared" si="0"/>
        <v>10</v>
      </c>
      <c r="K19" s="30">
        <f t="shared" si="1"/>
        <v>10.416666666666666</v>
      </c>
      <c r="L19" s="54">
        <f t="shared" si="2"/>
        <v>2</v>
      </c>
      <c r="M19" s="54">
        <f t="shared" si="3"/>
        <v>8.3333333333333339</v>
      </c>
    </row>
    <row r="20" spans="1:13">
      <c r="A20" s="14">
        <v>13</v>
      </c>
      <c r="B20" s="34" t="s">
        <v>133</v>
      </c>
      <c r="C20" s="46">
        <v>1</v>
      </c>
      <c r="D20" s="48" t="s">
        <v>192</v>
      </c>
      <c r="E20" s="46">
        <v>0</v>
      </c>
      <c r="F20" s="46">
        <v>0</v>
      </c>
      <c r="G20" s="47">
        <v>1</v>
      </c>
      <c r="H20" s="47">
        <v>0</v>
      </c>
      <c r="I20" s="47">
        <v>3</v>
      </c>
      <c r="J20" s="42">
        <f t="shared" si="0"/>
        <v>5</v>
      </c>
      <c r="K20" s="30">
        <f t="shared" si="1"/>
        <v>5.208333333333333</v>
      </c>
      <c r="L20" s="54">
        <f t="shared" si="2"/>
        <v>0</v>
      </c>
      <c r="M20" s="54">
        <f t="shared" si="3"/>
        <v>0</v>
      </c>
    </row>
    <row r="21" spans="1:13">
      <c r="A21" s="14">
        <v>14</v>
      </c>
      <c r="B21" s="34" t="s">
        <v>134</v>
      </c>
      <c r="C21" s="46">
        <v>15</v>
      </c>
      <c r="D21" s="48" t="s">
        <v>190</v>
      </c>
      <c r="E21" s="46">
        <v>13</v>
      </c>
      <c r="F21" s="46">
        <v>4</v>
      </c>
      <c r="G21" s="47">
        <v>13</v>
      </c>
      <c r="H21" s="47">
        <v>4</v>
      </c>
      <c r="I21" s="47">
        <v>11</v>
      </c>
      <c r="J21" s="42">
        <f t="shared" si="0"/>
        <v>52</v>
      </c>
      <c r="K21" s="30">
        <f t="shared" si="1"/>
        <v>54.166666666666664</v>
      </c>
      <c r="L21" s="54">
        <f t="shared" si="2"/>
        <v>13</v>
      </c>
      <c r="M21" s="54">
        <f t="shared" si="3"/>
        <v>54.166666666666664</v>
      </c>
    </row>
    <row r="22" spans="1:13">
      <c r="A22" s="14">
        <v>15</v>
      </c>
      <c r="B22" s="34" t="s">
        <v>135</v>
      </c>
      <c r="C22" s="46">
        <v>6</v>
      </c>
      <c r="D22" s="48" t="s">
        <v>193</v>
      </c>
      <c r="E22" s="46">
        <v>4</v>
      </c>
      <c r="F22" s="46">
        <v>2</v>
      </c>
      <c r="G22" s="47">
        <v>6</v>
      </c>
      <c r="H22" s="47">
        <v>1</v>
      </c>
      <c r="I22" s="47">
        <v>7</v>
      </c>
      <c r="J22" s="42">
        <f t="shared" si="0"/>
        <v>23</v>
      </c>
      <c r="K22" s="30">
        <f t="shared" si="1"/>
        <v>23.958333333333332</v>
      </c>
      <c r="L22" s="54">
        <f t="shared" si="2"/>
        <v>4</v>
      </c>
      <c r="M22" s="54">
        <f t="shared" si="3"/>
        <v>16.666666666666668</v>
      </c>
    </row>
    <row r="23" spans="1:13">
      <c r="A23" s="14">
        <v>16</v>
      </c>
      <c r="B23" s="34" t="s">
        <v>136</v>
      </c>
      <c r="C23" s="46">
        <v>6</v>
      </c>
      <c r="D23" s="48" t="s">
        <v>188</v>
      </c>
      <c r="E23" s="46">
        <v>5</v>
      </c>
      <c r="F23" s="46">
        <v>1</v>
      </c>
      <c r="G23" s="47">
        <v>6</v>
      </c>
      <c r="H23" s="47">
        <v>3</v>
      </c>
      <c r="I23" s="47">
        <v>5</v>
      </c>
      <c r="J23" s="42">
        <f t="shared" si="0"/>
        <v>22</v>
      </c>
      <c r="K23" s="30">
        <f t="shared" si="1"/>
        <v>22.916666666666668</v>
      </c>
      <c r="L23" s="54">
        <f t="shared" si="2"/>
        <v>6</v>
      </c>
      <c r="M23" s="54">
        <f t="shared" si="3"/>
        <v>25</v>
      </c>
    </row>
    <row r="24" spans="1:13">
      <c r="A24" s="14">
        <v>17</v>
      </c>
      <c r="B24" s="34" t="s">
        <v>137</v>
      </c>
      <c r="C24" s="46">
        <v>3</v>
      </c>
      <c r="D24" s="48" t="s">
        <v>192</v>
      </c>
      <c r="E24" s="46">
        <v>3</v>
      </c>
      <c r="F24" s="46">
        <v>2</v>
      </c>
      <c r="G24" s="47">
        <v>3</v>
      </c>
      <c r="H24" s="47">
        <v>2</v>
      </c>
      <c r="I24" s="47">
        <v>1</v>
      </c>
      <c r="J24" s="42">
        <f t="shared" si="0"/>
        <v>10</v>
      </c>
      <c r="K24" s="30">
        <f t="shared" si="1"/>
        <v>10.416666666666666</v>
      </c>
      <c r="L24" s="54">
        <f t="shared" si="2"/>
        <v>4</v>
      </c>
      <c r="M24" s="54">
        <f t="shared" si="3"/>
        <v>16.666666666666668</v>
      </c>
    </row>
    <row r="25" spans="1:13">
      <c r="A25" s="14">
        <v>18</v>
      </c>
      <c r="B25" s="34" t="s">
        <v>138</v>
      </c>
      <c r="C25" s="46">
        <v>0</v>
      </c>
      <c r="D25" s="48" t="s">
        <v>192</v>
      </c>
      <c r="E25" s="46">
        <v>0</v>
      </c>
      <c r="F25" s="46">
        <v>0</v>
      </c>
      <c r="G25" s="47">
        <v>0</v>
      </c>
      <c r="H25" s="47">
        <v>1</v>
      </c>
      <c r="I25" s="47">
        <v>0</v>
      </c>
      <c r="J25" s="42">
        <f t="shared" si="0"/>
        <v>0</v>
      </c>
      <c r="K25" s="30">
        <f t="shared" si="1"/>
        <v>0</v>
      </c>
      <c r="L25" s="54">
        <f t="shared" si="2"/>
        <v>1</v>
      </c>
      <c r="M25" s="54">
        <f t="shared" si="3"/>
        <v>4.166666666666667</v>
      </c>
    </row>
    <row r="26" spans="1:13">
      <c r="A26" s="14">
        <v>19</v>
      </c>
      <c r="B26" s="34" t="s">
        <v>89</v>
      </c>
      <c r="C26" s="46">
        <v>16</v>
      </c>
      <c r="D26" s="48" t="s">
        <v>194</v>
      </c>
      <c r="E26" s="46">
        <v>15</v>
      </c>
      <c r="F26" s="46">
        <v>4</v>
      </c>
      <c r="G26" s="47">
        <v>13</v>
      </c>
      <c r="H26" s="47">
        <v>5</v>
      </c>
      <c r="I26" s="47">
        <v>12</v>
      </c>
      <c r="J26" s="42">
        <f t="shared" si="0"/>
        <v>56</v>
      </c>
      <c r="K26" s="30">
        <f t="shared" si="1"/>
        <v>58.333333333333336</v>
      </c>
      <c r="L26" s="54">
        <f t="shared" si="2"/>
        <v>13</v>
      </c>
      <c r="M26" s="54">
        <f t="shared" si="3"/>
        <v>54.166666666666664</v>
      </c>
    </row>
    <row r="27" spans="1:13">
      <c r="A27" s="14">
        <v>20</v>
      </c>
      <c r="B27" s="34" t="s">
        <v>139</v>
      </c>
      <c r="C27" s="46">
        <v>17</v>
      </c>
      <c r="D27" s="48" t="s">
        <v>189</v>
      </c>
      <c r="E27" s="46">
        <v>13</v>
      </c>
      <c r="F27" s="46">
        <v>3</v>
      </c>
      <c r="G27" s="47">
        <v>14</v>
      </c>
      <c r="H27" s="47">
        <v>7</v>
      </c>
      <c r="I27" s="47">
        <v>15</v>
      </c>
      <c r="J27" s="42">
        <f t="shared" si="0"/>
        <v>59</v>
      </c>
      <c r="K27" s="30">
        <f t="shared" si="1"/>
        <v>61.458333333333336</v>
      </c>
      <c r="L27" s="54">
        <f t="shared" si="2"/>
        <v>16</v>
      </c>
      <c r="M27" s="54">
        <f t="shared" si="3"/>
        <v>66.666666666666671</v>
      </c>
    </row>
    <row r="28" spans="1:13">
      <c r="A28" s="14">
        <v>21</v>
      </c>
      <c r="B28" s="34" t="s">
        <v>140</v>
      </c>
      <c r="C28" s="46">
        <v>0</v>
      </c>
      <c r="D28" s="48" t="s">
        <v>192</v>
      </c>
      <c r="E28" s="46">
        <v>0</v>
      </c>
      <c r="F28" s="46">
        <v>0</v>
      </c>
      <c r="G28" s="47">
        <v>0</v>
      </c>
      <c r="H28" s="47">
        <v>0</v>
      </c>
      <c r="I28" s="47">
        <v>0</v>
      </c>
      <c r="J28" s="42">
        <f t="shared" si="0"/>
        <v>0</v>
      </c>
      <c r="K28" s="30">
        <f t="shared" si="1"/>
        <v>0</v>
      </c>
      <c r="L28" s="54">
        <f t="shared" si="2"/>
        <v>0</v>
      </c>
      <c r="M28" s="54">
        <f>L28*100/24</f>
        <v>0</v>
      </c>
    </row>
    <row r="29" spans="1:13">
      <c r="A29" s="14">
        <v>22</v>
      </c>
      <c r="B29" s="34" t="s">
        <v>141</v>
      </c>
      <c r="C29" s="46">
        <v>8</v>
      </c>
      <c r="D29" s="48" t="s">
        <v>194</v>
      </c>
      <c r="E29" s="46">
        <v>5</v>
      </c>
      <c r="F29" s="46">
        <v>2</v>
      </c>
      <c r="G29" s="47">
        <v>7</v>
      </c>
      <c r="H29" s="47">
        <v>3</v>
      </c>
      <c r="I29" s="47">
        <v>7</v>
      </c>
      <c r="J29" s="42">
        <f t="shared" si="0"/>
        <v>27</v>
      </c>
      <c r="K29" s="30">
        <f t="shared" si="1"/>
        <v>28.125</v>
      </c>
      <c r="L29" s="54">
        <f t="shared" si="2"/>
        <v>9</v>
      </c>
      <c r="M29" s="54">
        <f t="shared" si="3"/>
        <v>37.5</v>
      </c>
    </row>
    <row r="30" spans="1:13">
      <c r="A30" s="14">
        <v>23</v>
      </c>
      <c r="B30" s="34" t="s">
        <v>142</v>
      </c>
      <c r="C30" s="46">
        <v>13</v>
      </c>
      <c r="D30" s="48" t="s">
        <v>191</v>
      </c>
      <c r="E30" s="46">
        <v>11</v>
      </c>
      <c r="F30" s="46">
        <v>5</v>
      </c>
      <c r="G30" s="47">
        <v>14</v>
      </c>
      <c r="H30" s="47">
        <v>3</v>
      </c>
      <c r="I30" s="47">
        <v>14</v>
      </c>
      <c r="J30" s="42">
        <f t="shared" si="0"/>
        <v>52</v>
      </c>
      <c r="K30" s="30">
        <f t="shared" si="1"/>
        <v>54.166666666666664</v>
      </c>
      <c r="L30" s="54">
        <f t="shared" si="2"/>
        <v>11</v>
      </c>
      <c r="M30" s="54">
        <f t="shared" si="3"/>
        <v>45.833333333333336</v>
      </c>
    </row>
    <row r="31" spans="1:13">
      <c r="A31" s="14">
        <v>24</v>
      </c>
      <c r="B31" s="34" t="s">
        <v>143</v>
      </c>
      <c r="C31" s="46">
        <v>0</v>
      </c>
      <c r="D31" s="48" t="s">
        <v>192</v>
      </c>
      <c r="E31" s="46">
        <v>0</v>
      </c>
      <c r="F31" s="46">
        <v>0</v>
      </c>
      <c r="G31" s="47">
        <v>1</v>
      </c>
      <c r="H31" s="47">
        <v>1</v>
      </c>
      <c r="I31" s="47">
        <v>0</v>
      </c>
      <c r="J31" s="42">
        <f t="shared" si="0"/>
        <v>1</v>
      </c>
      <c r="K31" s="30">
        <f t="shared" si="1"/>
        <v>1.0416666666666667</v>
      </c>
      <c r="L31" s="54">
        <f t="shared" si="2"/>
        <v>1</v>
      </c>
      <c r="M31" s="54">
        <f t="shared" si="3"/>
        <v>4.166666666666667</v>
      </c>
    </row>
    <row r="32" spans="1:13">
      <c r="A32" s="14">
        <v>25</v>
      </c>
      <c r="B32" s="34" t="s">
        <v>144</v>
      </c>
      <c r="C32" s="49">
        <v>13</v>
      </c>
      <c r="D32" s="50" t="s">
        <v>191</v>
      </c>
      <c r="E32" s="49">
        <v>8</v>
      </c>
      <c r="F32" s="49">
        <v>2</v>
      </c>
      <c r="G32" s="47">
        <v>14</v>
      </c>
      <c r="H32" s="47">
        <v>5</v>
      </c>
      <c r="I32" s="47">
        <v>14</v>
      </c>
      <c r="J32" s="42">
        <f t="shared" si="0"/>
        <v>49</v>
      </c>
      <c r="K32" s="30">
        <f t="shared" si="1"/>
        <v>51.041666666666664</v>
      </c>
      <c r="L32" s="54">
        <f t="shared" si="2"/>
        <v>10</v>
      </c>
      <c r="M32" s="54">
        <f t="shared" si="3"/>
        <v>41.666666666666664</v>
      </c>
    </row>
    <row r="33" spans="1:13">
      <c r="A33" s="14">
        <v>26</v>
      </c>
      <c r="B33" s="34" t="s">
        <v>145</v>
      </c>
      <c r="C33" s="51">
        <v>1</v>
      </c>
      <c r="D33" s="52" t="s">
        <v>192</v>
      </c>
      <c r="E33" s="51">
        <v>0</v>
      </c>
      <c r="F33" s="51">
        <v>0</v>
      </c>
      <c r="G33" s="47">
        <v>1</v>
      </c>
      <c r="H33" s="47">
        <v>0</v>
      </c>
      <c r="I33" s="47">
        <v>1</v>
      </c>
      <c r="J33" s="42">
        <f t="shared" si="0"/>
        <v>3</v>
      </c>
      <c r="K33" s="30">
        <f t="shared" si="1"/>
        <v>3.125</v>
      </c>
      <c r="L33" s="54">
        <f t="shared" si="2"/>
        <v>0</v>
      </c>
      <c r="M33" s="54">
        <f t="shared" si="3"/>
        <v>0</v>
      </c>
    </row>
    <row r="34" spans="1:13">
      <c r="A34" s="14">
        <v>27</v>
      </c>
      <c r="B34" s="34" t="s">
        <v>146</v>
      </c>
      <c r="C34" s="46">
        <v>13</v>
      </c>
      <c r="D34" s="48" t="s">
        <v>194</v>
      </c>
      <c r="E34" s="46">
        <v>11</v>
      </c>
      <c r="F34" s="46">
        <v>3</v>
      </c>
      <c r="G34" s="47">
        <v>7</v>
      </c>
      <c r="H34" s="47">
        <v>3</v>
      </c>
      <c r="I34" s="47">
        <v>6</v>
      </c>
      <c r="J34" s="42">
        <f t="shared" si="0"/>
        <v>37</v>
      </c>
      <c r="K34" s="30">
        <f t="shared" si="1"/>
        <v>38.541666666666664</v>
      </c>
      <c r="L34" s="54">
        <f t="shared" si="2"/>
        <v>10</v>
      </c>
      <c r="M34" s="54">
        <f t="shared" si="3"/>
        <v>41.666666666666664</v>
      </c>
    </row>
    <row r="35" spans="1:13">
      <c r="A35" s="14">
        <v>28</v>
      </c>
      <c r="B35" s="34" t="s">
        <v>147</v>
      </c>
      <c r="C35" s="46">
        <v>9</v>
      </c>
      <c r="D35" s="48" t="s">
        <v>191</v>
      </c>
      <c r="E35" s="46">
        <v>6</v>
      </c>
      <c r="F35" s="46">
        <v>2</v>
      </c>
      <c r="G35" s="47">
        <v>7</v>
      </c>
      <c r="H35" s="47">
        <v>1</v>
      </c>
      <c r="I35" s="47">
        <v>10</v>
      </c>
      <c r="J35" s="42">
        <f t="shared" si="0"/>
        <v>32</v>
      </c>
      <c r="K35" s="30">
        <f t="shared" si="1"/>
        <v>33.333333333333336</v>
      </c>
      <c r="L35" s="54">
        <f t="shared" si="2"/>
        <v>6</v>
      </c>
      <c r="M35" s="54">
        <f t="shared" si="3"/>
        <v>25</v>
      </c>
    </row>
    <row r="36" spans="1:13">
      <c r="A36" s="14">
        <v>29</v>
      </c>
      <c r="B36" s="34" t="s">
        <v>148</v>
      </c>
      <c r="C36" s="46">
        <v>15</v>
      </c>
      <c r="D36" s="48" t="s">
        <v>194</v>
      </c>
      <c r="E36" s="46">
        <v>13</v>
      </c>
      <c r="F36" s="46">
        <v>7</v>
      </c>
      <c r="G36" s="47">
        <v>14</v>
      </c>
      <c r="H36" s="47">
        <v>4</v>
      </c>
      <c r="I36" s="47">
        <v>16</v>
      </c>
      <c r="J36" s="42">
        <f t="shared" si="0"/>
        <v>58</v>
      </c>
      <c r="K36" s="30">
        <f t="shared" si="1"/>
        <v>60.416666666666664</v>
      </c>
      <c r="L36" s="54">
        <f t="shared" si="2"/>
        <v>15</v>
      </c>
      <c r="M36" s="54">
        <f t="shared" si="3"/>
        <v>62.5</v>
      </c>
    </row>
    <row r="37" spans="1:13">
      <c r="A37" s="14">
        <v>30</v>
      </c>
      <c r="B37" s="35" t="s">
        <v>149</v>
      </c>
      <c r="C37" s="46">
        <v>15</v>
      </c>
      <c r="D37" s="48" t="s">
        <v>190</v>
      </c>
      <c r="E37" s="46">
        <v>13</v>
      </c>
      <c r="F37" s="46">
        <v>3</v>
      </c>
      <c r="G37" s="47">
        <v>15</v>
      </c>
      <c r="H37" s="47">
        <v>5</v>
      </c>
      <c r="I37" s="47">
        <v>15</v>
      </c>
      <c r="J37" s="42">
        <f t="shared" si="0"/>
        <v>58</v>
      </c>
      <c r="K37" s="30">
        <f t="shared" si="1"/>
        <v>60.416666666666664</v>
      </c>
      <c r="L37" s="54">
        <f t="shared" si="2"/>
        <v>13</v>
      </c>
      <c r="M37" s="54">
        <f t="shared" si="3"/>
        <v>54.166666666666664</v>
      </c>
    </row>
    <row r="38" spans="1:13">
      <c r="A38" s="14">
        <v>31</v>
      </c>
      <c r="B38" s="35" t="s">
        <v>150</v>
      </c>
      <c r="C38" s="46">
        <v>0</v>
      </c>
      <c r="D38" s="48" t="s">
        <v>192</v>
      </c>
      <c r="E38" s="46">
        <v>0</v>
      </c>
      <c r="F38" s="46">
        <v>0</v>
      </c>
      <c r="G38" s="47">
        <v>0</v>
      </c>
      <c r="H38" s="47">
        <v>0</v>
      </c>
      <c r="I38" s="47">
        <v>0</v>
      </c>
      <c r="J38" s="42">
        <f t="shared" si="0"/>
        <v>0</v>
      </c>
      <c r="K38" s="30">
        <f t="shared" si="1"/>
        <v>0</v>
      </c>
      <c r="L38" s="54">
        <f t="shared" si="2"/>
        <v>0</v>
      </c>
      <c r="M38" s="54">
        <f t="shared" si="3"/>
        <v>0</v>
      </c>
    </row>
    <row r="39" spans="1:13">
      <c r="A39" s="14">
        <v>32</v>
      </c>
      <c r="B39" s="35" t="s">
        <v>151</v>
      </c>
      <c r="C39" s="46">
        <v>17</v>
      </c>
      <c r="D39" s="48" t="s">
        <v>190</v>
      </c>
      <c r="E39" s="46">
        <v>13</v>
      </c>
      <c r="F39" s="46">
        <v>3</v>
      </c>
      <c r="G39" s="47">
        <v>14</v>
      </c>
      <c r="H39" s="47">
        <v>4</v>
      </c>
      <c r="I39" s="47">
        <v>15</v>
      </c>
      <c r="J39" s="42">
        <f t="shared" si="0"/>
        <v>59</v>
      </c>
      <c r="K39" s="30">
        <f t="shared" si="1"/>
        <v>61.458333333333336</v>
      </c>
      <c r="L39" s="54">
        <f t="shared" si="2"/>
        <v>12</v>
      </c>
      <c r="M39" s="54">
        <f t="shared" si="3"/>
        <v>50</v>
      </c>
    </row>
    <row r="40" spans="1:13">
      <c r="A40" s="14">
        <v>33</v>
      </c>
      <c r="B40" s="35" t="s">
        <v>152</v>
      </c>
      <c r="C40" s="46">
        <v>0</v>
      </c>
      <c r="D40" s="48" t="s">
        <v>192</v>
      </c>
      <c r="E40" s="46">
        <v>0</v>
      </c>
      <c r="F40" s="46">
        <v>0</v>
      </c>
      <c r="G40" s="47">
        <v>0</v>
      </c>
      <c r="H40" s="47">
        <v>0</v>
      </c>
      <c r="I40" s="47">
        <v>0</v>
      </c>
      <c r="J40" s="42">
        <f t="shared" ref="J40:J66" si="4">I40+G40+E40+C40</f>
        <v>0</v>
      </c>
      <c r="K40" s="30">
        <f t="shared" si="1"/>
        <v>0</v>
      </c>
      <c r="L40" s="54">
        <f t="shared" si="2"/>
        <v>0</v>
      </c>
      <c r="M40" s="54">
        <f t="shared" si="3"/>
        <v>0</v>
      </c>
    </row>
    <row r="41" spans="1:13">
      <c r="A41" s="14">
        <v>34</v>
      </c>
      <c r="B41" s="35" t="s">
        <v>153</v>
      </c>
      <c r="C41" s="46">
        <v>11</v>
      </c>
      <c r="D41" s="48" t="s">
        <v>188</v>
      </c>
      <c r="E41" s="46">
        <v>7</v>
      </c>
      <c r="F41" s="46">
        <v>1</v>
      </c>
      <c r="G41" s="47">
        <v>10</v>
      </c>
      <c r="H41" s="47">
        <v>3</v>
      </c>
      <c r="I41" s="47">
        <v>11</v>
      </c>
      <c r="J41" s="42">
        <f t="shared" si="4"/>
        <v>39</v>
      </c>
      <c r="K41" s="30">
        <f t="shared" si="1"/>
        <v>40.625</v>
      </c>
      <c r="L41" s="54">
        <f t="shared" si="2"/>
        <v>6</v>
      </c>
      <c r="M41" s="54">
        <f t="shared" si="3"/>
        <v>25</v>
      </c>
    </row>
    <row r="42" spans="1:13">
      <c r="A42" s="14">
        <v>35</v>
      </c>
      <c r="B42" s="35" t="s">
        <v>154</v>
      </c>
      <c r="C42" s="46">
        <v>1</v>
      </c>
      <c r="D42" s="48" t="s">
        <v>193</v>
      </c>
      <c r="E42" s="46">
        <v>1</v>
      </c>
      <c r="F42" s="46">
        <v>0</v>
      </c>
      <c r="G42" s="47">
        <v>2</v>
      </c>
      <c r="H42" s="47">
        <v>1</v>
      </c>
      <c r="I42" s="47">
        <v>3</v>
      </c>
      <c r="J42" s="42">
        <f t="shared" si="4"/>
        <v>7</v>
      </c>
      <c r="K42" s="30">
        <f t="shared" si="1"/>
        <v>7.291666666666667</v>
      </c>
      <c r="L42" s="54">
        <f t="shared" si="2"/>
        <v>2</v>
      </c>
      <c r="M42" s="54">
        <f t="shared" si="3"/>
        <v>8.3333333333333339</v>
      </c>
    </row>
    <row r="43" spans="1:13">
      <c r="A43" s="14">
        <v>36</v>
      </c>
      <c r="B43" s="35" t="s">
        <v>155</v>
      </c>
      <c r="C43" s="46">
        <v>0</v>
      </c>
      <c r="D43" s="48" t="s">
        <v>192</v>
      </c>
      <c r="E43" s="46">
        <v>0</v>
      </c>
      <c r="F43" s="46">
        <v>0</v>
      </c>
      <c r="G43" s="47">
        <v>0</v>
      </c>
      <c r="H43" s="47">
        <v>0</v>
      </c>
      <c r="I43" s="47">
        <v>0</v>
      </c>
      <c r="J43" s="42">
        <f t="shared" si="4"/>
        <v>0</v>
      </c>
      <c r="K43" s="30">
        <f t="shared" si="1"/>
        <v>0</v>
      </c>
      <c r="L43" s="54">
        <f t="shared" si="2"/>
        <v>0</v>
      </c>
      <c r="M43" s="54">
        <f t="shared" si="3"/>
        <v>0</v>
      </c>
    </row>
    <row r="44" spans="1:13" ht="24">
      <c r="A44" s="14">
        <v>37</v>
      </c>
      <c r="B44" s="35" t="s">
        <v>156</v>
      </c>
      <c r="C44" s="46">
        <v>12</v>
      </c>
      <c r="D44" s="48" t="s">
        <v>190</v>
      </c>
      <c r="E44" s="46">
        <v>10</v>
      </c>
      <c r="F44" s="46">
        <v>0</v>
      </c>
      <c r="G44" s="47">
        <v>16</v>
      </c>
      <c r="H44" s="47">
        <v>4</v>
      </c>
      <c r="I44" s="47">
        <v>13</v>
      </c>
      <c r="J44" s="42">
        <f t="shared" si="4"/>
        <v>51</v>
      </c>
      <c r="K44" s="30">
        <f t="shared" si="1"/>
        <v>53.125</v>
      </c>
      <c r="L44" s="54">
        <f t="shared" si="2"/>
        <v>9</v>
      </c>
      <c r="M44" s="54">
        <f t="shared" si="3"/>
        <v>37.5</v>
      </c>
    </row>
    <row r="45" spans="1:13">
      <c r="A45" s="14">
        <v>38</v>
      </c>
      <c r="B45" s="35" t="s">
        <v>157</v>
      </c>
      <c r="C45" s="46">
        <v>11</v>
      </c>
      <c r="D45" s="48" t="s">
        <v>191</v>
      </c>
      <c r="E45" s="46">
        <v>10</v>
      </c>
      <c r="F45" s="46">
        <v>4</v>
      </c>
      <c r="G45" s="47">
        <v>11</v>
      </c>
      <c r="H45" s="47">
        <v>4</v>
      </c>
      <c r="I45" s="47">
        <v>11</v>
      </c>
      <c r="J45" s="42">
        <f t="shared" si="4"/>
        <v>43</v>
      </c>
      <c r="K45" s="30">
        <f t="shared" si="1"/>
        <v>44.791666666666664</v>
      </c>
      <c r="L45" s="54">
        <f t="shared" si="2"/>
        <v>11</v>
      </c>
      <c r="M45" s="54">
        <f t="shared" si="3"/>
        <v>45.833333333333336</v>
      </c>
    </row>
    <row r="46" spans="1:13">
      <c r="A46" s="14">
        <v>39</v>
      </c>
      <c r="B46" s="35" t="s">
        <v>158</v>
      </c>
      <c r="C46" s="46">
        <v>22</v>
      </c>
      <c r="D46" s="48" t="s">
        <v>195</v>
      </c>
      <c r="E46" s="46">
        <v>20</v>
      </c>
      <c r="F46" s="46">
        <v>6</v>
      </c>
      <c r="G46" s="47">
        <v>22</v>
      </c>
      <c r="H46" s="47">
        <v>7</v>
      </c>
      <c r="I46" s="47">
        <v>23</v>
      </c>
      <c r="J46" s="42">
        <f t="shared" si="4"/>
        <v>87</v>
      </c>
      <c r="K46" s="30">
        <f t="shared" si="1"/>
        <v>90.625</v>
      </c>
      <c r="L46" s="54">
        <f t="shared" si="2"/>
        <v>20</v>
      </c>
      <c r="M46" s="54">
        <f t="shared" si="3"/>
        <v>83.333333333333329</v>
      </c>
    </row>
    <row r="47" spans="1:13">
      <c r="A47" s="14">
        <v>40</v>
      </c>
      <c r="B47" s="35" t="s">
        <v>159</v>
      </c>
      <c r="C47" s="46">
        <v>14</v>
      </c>
      <c r="D47" s="48" t="s">
        <v>194</v>
      </c>
      <c r="E47" s="46">
        <v>12</v>
      </c>
      <c r="F47" s="46">
        <v>4</v>
      </c>
      <c r="G47" s="47">
        <v>17</v>
      </c>
      <c r="H47" s="47">
        <v>4</v>
      </c>
      <c r="I47" s="47">
        <v>15</v>
      </c>
      <c r="J47" s="42">
        <f t="shared" si="4"/>
        <v>58</v>
      </c>
      <c r="K47" s="30">
        <f t="shared" si="1"/>
        <v>60.416666666666664</v>
      </c>
      <c r="L47" s="54">
        <f t="shared" si="2"/>
        <v>12</v>
      </c>
      <c r="M47" s="54">
        <f t="shared" si="3"/>
        <v>50</v>
      </c>
    </row>
    <row r="48" spans="1:13">
      <c r="A48" s="14">
        <v>41</v>
      </c>
      <c r="B48" s="35" t="s">
        <v>160</v>
      </c>
      <c r="C48" s="46">
        <v>15</v>
      </c>
      <c r="D48" s="48" t="s">
        <v>189</v>
      </c>
      <c r="E48" s="46">
        <v>10</v>
      </c>
      <c r="F48" s="46">
        <v>2</v>
      </c>
      <c r="G48" s="47">
        <v>14</v>
      </c>
      <c r="H48" s="47">
        <v>6</v>
      </c>
      <c r="I48" s="47">
        <v>14</v>
      </c>
      <c r="J48" s="42">
        <f t="shared" si="4"/>
        <v>53</v>
      </c>
      <c r="K48" s="30">
        <f t="shared" si="1"/>
        <v>55.208333333333336</v>
      </c>
      <c r="L48" s="54">
        <f t="shared" si="2"/>
        <v>14</v>
      </c>
      <c r="M48" s="54">
        <f t="shared" si="3"/>
        <v>58.333333333333336</v>
      </c>
    </row>
    <row r="49" spans="1:13">
      <c r="A49" s="14">
        <v>42</v>
      </c>
      <c r="B49" s="35" t="s">
        <v>161</v>
      </c>
      <c r="C49" s="46">
        <v>15</v>
      </c>
      <c r="D49" s="48" t="s">
        <v>190</v>
      </c>
      <c r="E49" s="46">
        <v>15</v>
      </c>
      <c r="F49" s="46">
        <v>6</v>
      </c>
      <c r="G49" s="47">
        <v>16</v>
      </c>
      <c r="H49" s="47">
        <v>3</v>
      </c>
      <c r="I49" s="47">
        <v>16</v>
      </c>
      <c r="J49" s="42">
        <f t="shared" si="4"/>
        <v>62</v>
      </c>
      <c r="K49" s="30">
        <f t="shared" si="1"/>
        <v>64.583333333333329</v>
      </c>
      <c r="L49" s="54">
        <f t="shared" si="2"/>
        <v>14</v>
      </c>
      <c r="M49" s="54">
        <f t="shared" si="3"/>
        <v>58.333333333333336</v>
      </c>
    </row>
    <row r="50" spans="1:13">
      <c r="A50" s="14">
        <v>43</v>
      </c>
      <c r="B50" s="35" t="s">
        <v>162</v>
      </c>
      <c r="C50" s="46">
        <v>20</v>
      </c>
      <c r="D50" s="48" t="s">
        <v>196</v>
      </c>
      <c r="E50" s="46">
        <v>17</v>
      </c>
      <c r="F50" s="46">
        <v>5</v>
      </c>
      <c r="G50" s="47">
        <v>20</v>
      </c>
      <c r="H50" s="47">
        <v>6</v>
      </c>
      <c r="I50" s="47">
        <v>20</v>
      </c>
      <c r="J50" s="42">
        <f t="shared" si="4"/>
        <v>77</v>
      </c>
      <c r="K50" s="30">
        <f t="shared" si="1"/>
        <v>80.208333333333329</v>
      </c>
      <c r="L50" s="54">
        <f t="shared" si="2"/>
        <v>19</v>
      </c>
      <c r="M50" s="54">
        <f t="shared" si="3"/>
        <v>79.166666666666671</v>
      </c>
    </row>
    <row r="51" spans="1:13" ht="24">
      <c r="A51" s="14">
        <v>44</v>
      </c>
      <c r="B51" s="35" t="s">
        <v>163</v>
      </c>
      <c r="C51" s="46">
        <v>8</v>
      </c>
      <c r="D51" s="48" t="s">
        <v>194</v>
      </c>
      <c r="E51" s="46">
        <v>7</v>
      </c>
      <c r="F51" s="46">
        <v>3</v>
      </c>
      <c r="G51" s="47">
        <v>8</v>
      </c>
      <c r="H51" s="47">
        <v>2</v>
      </c>
      <c r="I51" s="47">
        <v>8</v>
      </c>
      <c r="J51" s="42">
        <f t="shared" si="4"/>
        <v>31</v>
      </c>
      <c r="K51" s="30">
        <f t="shared" si="1"/>
        <v>32.291666666666664</v>
      </c>
      <c r="L51" s="54">
        <f t="shared" si="2"/>
        <v>9</v>
      </c>
      <c r="M51" s="54">
        <f t="shared" si="3"/>
        <v>37.5</v>
      </c>
    </row>
    <row r="52" spans="1:13">
      <c r="A52" s="14">
        <v>45</v>
      </c>
      <c r="B52" s="35" t="s">
        <v>164</v>
      </c>
      <c r="C52" s="46">
        <v>15</v>
      </c>
      <c r="D52" s="48" t="s">
        <v>190</v>
      </c>
      <c r="E52" s="46">
        <v>12</v>
      </c>
      <c r="F52" s="46">
        <v>3</v>
      </c>
      <c r="G52" s="47">
        <v>16</v>
      </c>
      <c r="H52" s="47">
        <v>7</v>
      </c>
      <c r="I52" s="47">
        <v>15</v>
      </c>
      <c r="J52" s="42">
        <f t="shared" si="4"/>
        <v>58</v>
      </c>
      <c r="K52" s="30">
        <f t="shared" si="1"/>
        <v>60.416666666666664</v>
      </c>
      <c r="L52" s="54">
        <f t="shared" si="2"/>
        <v>15</v>
      </c>
      <c r="M52" s="54">
        <f t="shared" si="3"/>
        <v>62.5</v>
      </c>
    </row>
    <row r="53" spans="1:13">
      <c r="A53" s="14">
        <v>46</v>
      </c>
      <c r="B53" s="35" t="s">
        <v>164</v>
      </c>
      <c r="C53" s="46">
        <v>14</v>
      </c>
      <c r="D53" s="48" t="s">
        <v>191</v>
      </c>
      <c r="E53" s="46">
        <v>10</v>
      </c>
      <c r="F53" s="46">
        <v>5</v>
      </c>
      <c r="G53" s="47">
        <v>14</v>
      </c>
      <c r="H53" s="47">
        <v>2</v>
      </c>
      <c r="I53" s="47">
        <v>13</v>
      </c>
      <c r="J53" s="42">
        <f t="shared" si="4"/>
        <v>51</v>
      </c>
      <c r="K53" s="30">
        <f t="shared" si="1"/>
        <v>53.125</v>
      </c>
      <c r="L53" s="54">
        <f t="shared" si="2"/>
        <v>10</v>
      </c>
      <c r="M53" s="54">
        <f t="shared" si="3"/>
        <v>41.666666666666664</v>
      </c>
    </row>
    <row r="54" spans="1:13">
      <c r="A54" s="14">
        <v>47</v>
      </c>
      <c r="B54" s="35" t="s">
        <v>165</v>
      </c>
      <c r="C54" s="46">
        <v>18</v>
      </c>
      <c r="D54" s="48" t="s">
        <v>189</v>
      </c>
      <c r="E54" s="46">
        <v>17</v>
      </c>
      <c r="F54" s="46">
        <v>5</v>
      </c>
      <c r="G54" s="47">
        <v>18</v>
      </c>
      <c r="H54" s="47">
        <v>7</v>
      </c>
      <c r="I54" s="47">
        <v>19</v>
      </c>
      <c r="J54" s="42">
        <f t="shared" si="4"/>
        <v>72</v>
      </c>
      <c r="K54" s="30">
        <f t="shared" si="1"/>
        <v>75</v>
      </c>
      <c r="L54" s="54">
        <f t="shared" si="2"/>
        <v>18</v>
      </c>
      <c r="M54" s="54">
        <f t="shared" si="3"/>
        <v>75</v>
      </c>
    </row>
    <row r="55" spans="1:13">
      <c r="A55" s="14">
        <v>48</v>
      </c>
      <c r="B55" s="35" t="s">
        <v>166</v>
      </c>
      <c r="C55" s="46">
        <v>17</v>
      </c>
      <c r="D55" s="48" t="s">
        <v>190</v>
      </c>
      <c r="E55" s="46">
        <v>12</v>
      </c>
      <c r="F55" s="46">
        <v>5</v>
      </c>
      <c r="G55" s="47">
        <v>18</v>
      </c>
      <c r="H55" s="47">
        <v>6</v>
      </c>
      <c r="I55" s="47">
        <v>19</v>
      </c>
      <c r="J55" s="42">
        <f t="shared" si="4"/>
        <v>66</v>
      </c>
      <c r="K55" s="30">
        <f t="shared" si="1"/>
        <v>68.75</v>
      </c>
      <c r="L55" s="54">
        <f t="shared" si="2"/>
        <v>16</v>
      </c>
      <c r="M55" s="54">
        <f t="shared" si="3"/>
        <v>66.666666666666671</v>
      </c>
    </row>
    <row r="56" spans="1:13">
      <c r="A56" s="14">
        <v>49</v>
      </c>
      <c r="B56" s="35" t="s">
        <v>167</v>
      </c>
      <c r="C56" s="46">
        <v>1</v>
      </c>
      <c r="D56" s="48" t="s">
        <v>188</v>
      </c>
      <c r="E56" s="46">
        <v>1</v>
      </c>
      <c r="F56" s="46">
        <v>0</v>
      </c>
      <c r="G56" s="47">
        <v>2</v>
      </c>
      <c r="H56" s="47">
        <v>1</v>
      </c>
      <c r="I56" s="47">
        <v>2</v>
      </c>
      <c r="J56" s="42">
        <f t="shared" si="4"/>
        <v>6</v>
      </c>
      <c r="K56" s="30">
        <f t="shared" si="1"/>
        <v>6.25</v>
      </c>
      <c r="L56" s="54">
        <f t="shared" si="2"/>
        <v>3</v>
      </c>
      <c r="M56" s="54">
        <f t="shared" si="3"/>
        <v>12.5</v>
      </c>
    </row>
    <row r="57" spans="1:13">
      <c r="A57" s="14">
        <v>50</v>
      </c>
      <c r="B57" s="35" t="s">
        <v>168</v>
      </c>
      <c r="C57" s="46">
        <v>0</v>
      </c>
      <c r="D57" s="48" t="s">
        <v>192</v>
      </c>
      <c r="E57" s="46">
        <v>0</v>
      </c>
      <c r="F57" s="46">
        <v>0</v>
      </c>
      <c r="G57" s="47">
        <v>0</v>
      </c>
      <c r="H57" s="47">
        <v>0</v>
      </c>
      <c r="I57" s="47">
        <v>0</v>
      </c>
      <c r="J57" s="42">
        <f t="shared" si="4"/>
        <v>0</v>
      </c>
      <c r="K57" s="30">
        <f t="shared" si="1"/>
        <v>0</v>
      </c>
      <c r="L57" s="54">
        <f t="shared" si="2"/>
        <v>0</v>
      </c>
      <c r="M57" s="54">
        <f t="shared" si="3"/>
        <v>0</v>
      </c>
    </row>
    <row r="58" spans="1:13">
      <c r="A58" s="14">
        <v>51</v>
      </c>
      <c r="B58" s="35" t="s">
        <v>169</v>
      </c>
      <c r="C58" s="46">
        <v>10</v>
      </c>
      <c r="D58" s="48" t="s">
        <v>194</v>
      </c>
      <c r="E58" s="46">
        <v>11</v>
      </c>
      <c r="F58" s="46">
        <v>4</v>
      </c>
      <c r="G58" s="47">
        <v>11</v>
      </c>
      <c r="H58" s="47">
        <v>6</v>
      </c>
      <c r="I58" s="47">
        <v>14</v>
      </c>
      <c r="J58" s="42">
        <f t="shared" si="4"/>
        <v>46</v>
      </c>
      <c r="K58" s="30">
        <f t="shared" si="1"/>
        <v>47.916666666666664</v>
      </c>
      <c r="L58" s="54">
        <f t="shared" si="2"/>
        <v>14</v>
      </c>
      <c r="M58" s="54">
        <f t="shared" si="3"/>
        <v>58.333333333333336</v>
      </c>
    </row>
    <row r="59" spans="1:13">
      <c r="A59" s="14">
        <v>52</v>
      </c>
      <c r="B59" s="35" t="s">
        <v>170</v>
      </c>
      <c r="C59" s="46">
        <v>13</v>
      </c>
      <c r="D59" s="48" t="s">
        <v>195</v>
      </c>
      <c r="E59" s="46">
        <v>10</v>
      </c>
      <c r="F59" s="46">
        <v>4</v>
      </c>
      <c r="G59" s="47">
        <v>10</v>
      </c>
      <c r="H59" s="47">
        <v>0</v>
      </c>
      <c r="I59" s="47">
        <v>10</v>
      </c>
      <c r="J59" s="42">
        <f t="shared" si="4"/>
        <v>43</v>
      </c>
      <c r="K59" s="30">
        <f t="shared" si="1"/>
        <v>44.791666666666664</v>
      </c>
      <c r="L59" s="54">
        <f t="shared" si="2"/>
        <v>11</v>
      </c>
      <c r="M59" s="54">
        <f t="shared" si="3"/>
        <v>45.833333333333336</v>
      </c>
    </row>
    <row r="60" spans="1:13">
      <c r="A60" s="14">
        <v>53</v>
      </c>
      <c r="B60" s="35" t="s">
        <v>171</v>
      </c>
      <c r="C60" s="46">
        <v>8</v>
      </c>
      <c r="D60" s="48" t="s">
        <v>194</v>
      </c>
      <c r="E60" s="46">
        <v>7</v>
      </c>
      <c r="F60" s="46">
        <v>2</v>
      </c>
      <c r="G60" s="47">
        <v>9</v>
      </c>
      <c r="H60" s="47">
        <v>2</v>
      </c>
      <c r="I60" s="47">
        <v>9</v>
      </c>
      <c r="J60" s="42">
        <f t="shared" si="4"/>
        <v>33</v>
      </c>
      <c r="K60" s="30">
        <f t="shared" si="1"/>
        <v>34.375</v>
      </c>
      <c r="L60" s="54">
        <f t="shared" si="2"/>
        <v>8</v>
      </c>
      <c r="M60" s="54">
        <f t="shared" si="3"/>
        <v>33.333333333333336</v>
      </c>
    </row>
    <row r="61" spans="1:13">
      <c r="A61" s="14">
        <v>54</v>
      </c>
      <c r="B61" s="35" t="s">
        <v>172</v>
      </c>
      <c r="C61" s="46">
        <v>12</v>
      </c>
      <c r="D61" s="48" t="s">
        <v>191</v>
      </c>
      <c r="E61" s="46">
        <v>9</v>
      </c>
      <c r="F61" s="46">
        <v>2</v>
      </c>
      <c r="G61" s="47">
        <v>14</v>
      </c>
      <c r="H61" s="47">
        <v>6</v>
      </c>
      <c r="I61" s="47">
        <v>15</v>
      </c>
      <c r="J61" s="42">
        <f t="shared" si="4"/>
        <v>50</v>
      </c>
      <c r="K61" s="30">
        <f t="shared" si="1"/>
        <v>52.083333333333336</v>
      </c>
      <c r="L61" s="54">
        <f t="shared" si="2"/>
        <v>11</v>
      </c>
      <c r="M61" s="54">
        <f t="shared" si="3"/>
        <v>45.833333333333336</v>
      </c>
    </row>
    <row r="62" spans="1:13">
      <c r="A62" s="23">
        <v>55</v>
      </c>
      <c r="B62" s="35" t="s">
        <v>173</v>
      </c>
      <c r="C62" s="46">
        <v>1</v>
      </c>
      <c r="D62" s="48" t="s">
        <v>192</v>
      </c>
      <c r="E62" s="46">
        <v>1</v>
      </c>
      <c r="F62" s="46">
        <v>0</v>
      </c>
      <c r="G62" s="47">
        <v>1</v>
      </c>
      <c r="H62" s="47">
        <v>0</v>
      </c>
      <c r="I62" s="47">
        <v>0</v>
      </c>
      <c r="J62" s="42">
        <f t="shared" si="4"/>
        <v>3</v>
      </c>
      <c r="K62" s="30">
        <f t="shared" si="1"/>
        <v>3.125</v>
      </c>
      <c r="L62" s="54">
        <f t="shared" si="2"/>
        <v>0</v>
      </c>
      <c r="M62" s="54">
        <f t="shared" si="3"/>
        <v>0</v>
      </c>
    </row>
    <row r="63" spans="1:13">
      <c r="A63" s="23">
        <v>56</v>
      </c>
      <c r="B63" s="35" t="s">
        <v>174</v>
      </c>
      <c r="C63" s="46">
        <v>1</v>
      </c>
      <c r="D63" s="48" t="s">
        <v>192</v>
      </c>
      <c r="E63" s="46">
        <v>1</v>
      </c>
      <c r="F63" s="46">
        <v>0</v>
      </c>
      <c r="G63" s="47">
        <v>1</v>
      </c>
      <c r="H63" s="47">
        <v>0</v>
      </c>
      <c r="I63" s="47">
        <v>0</v>
      </c>
      <c r="J63" s="42">
        <f t="shared" si="4"/>
        <v>3</v>
      </c>
      <c r="K63" s="30">
        <f t="shared" si="1"/>
        <v>3.125</v>
      </c>
      <c r="L63" s="54">
        <f t="shared" si="2"/>
        <v>0</v>
      </c>
      <c r="M63" s="54">
        <f t="shared" si="3"/>
        <v>0</v>
      </c>
    </row>
    <row r="64" spans="1:13">
      <c r="A64" s="23">
        <v>57</v>
      </c>
      <c r="B64" s="35" t="s">
        <v>175</v>
      </c>
      <c r="C64" s="46">
        <v>15</v>
      </c>
      <c r="D64" s="48" t="s">
        <v>190</v>
      </c>
      <c r="E64" s="46">
        <v>13</v>
      </c>
      <c r="F64" s="46">
        <v>3</v>
      </c>
      <c r="G64" s="47">
        <v>15</v>
      </c>
      <c r="H64" s="47">
        <v>5</v>
      </c>
      <c r="I64" s="47">
        <v>15</v>
      </c>
      <c r="J64" s="42">
        <f t="shared" si="4"/>
        <v>58</v>
      </c>
      <c r="K64" s="30">
        <f t="shared" si="1"/>
        <v>60.416666666666664</v>
      </c>
      <c r="L64" s="54">
        <f t="shared" si="2"/>
        <v>13</v>
      </c>
      <c r="M64" s="54">
        <f t="shared" si="3"/>
        <v>54.166666666666664</v>
      </c>
    </row>
    <row r="65" spans="1:13">
      <c r="A65" s="23">
        <v>58</v>
      </c>
      <c r="B65" s="35" t="s">
        <v>176</v>
      </c>
      <c r="C65" s="46">
        <v>15</v>
      </c>
      <c r="D65" s="48" t="s">
        <v>189</v>
      </c>
      <c r="E65" s="46">
        <v>11</v>
      </c>
      <c r="F65" s="46">
        <v>4</v>
      </c>
      <c r="G65" s="47">
        <v>17</v>
      </c>
      <c r="H65" s="47">
        <v>6</v>
      </c>
      <c r="I65" s="47">
        <v>17</v>
      </c>
      <c r="J65" s="42">
        <f t="shared" si="4"/>
        <v>60</v>
      </c>
      <c r="K65" s="30">
        <f t="shared" si="1"/>
        <v>62.5</v>
      </c>
      <c r="L65" s="54">
        <f t="shared" si="2"/>
        <v>16</v>
      </c>
      <c r="M65" s="54">
        <f t="shared" si="3"/>
        <v>66.666666666666671</v>
      </c>
    </row>
    <row r="66" spans="1:13">
      <c r="A66" s="23">
        <v>59</v>
      </c>
      <c r="B66" s="35" t="s">
        <v>177</v>
      </c>
      <c r="C66" s="46">
        <v>19</v>
      </c>
      <c r="D66" s="48" t="s">
        <v>190</v>
      </c>
      <c r="E66" s="46">
        <v>20</v>
      </c>
      <c r="F66" s="46">
        <v>6</v>
      </c>
      <c r="G66" s="47">
        <v>20</v>
      </c>
      <c r="H66" s="47">
        <v>7</v>
      </c>
      <c r="I66" s="47">
        <v>19</v>
      </c>
      <c r="J66" s="42">
        <f t="shared" si="4"/>
        <v>78</v>
      </c>
      <c r="K66" s="30">
        <f t="shared" si="1"/>
        <v>81.25</v>
      </c>
      <c r="L66" s="54">
        <f t="shared" si="2"/>
        <v>18</v>
      </c>
      <c r="M66" s="54">
        <f t="shared" si="3"/>
        <v>75</v>
      </c>
    </row>
    <row r="67" spans="1:13" ht="17.25" thickBot="1">
      <c r="A67" s="23">
        <v>60</v>
      </c>
      <c r="B67" s="36"/>
      <c r="C67" s="46"/>
      <c r="D67" s="48"/>
      <c r="E67" s="46"/>
      <c r="F67" s="46"/>
      <c r="G67" s="47"/>
      <c r="H67" s="47"/>
      <c r="I67" s="47"/>
      <c r="J67" s="42"/>
      <c r="K67" s="30"/>
      <c r="L67" s="54"/>
      <c r="M67" s="54"/>
    </row>
    <row r="68" spans="1:13" ht="17.25" thickBot="1">
      <c r="G68" s="24"/>
      <c r="H68" s="25"/>
      <c r="I68" s="25"/>
    </row>
    <row r="70" spans="1:13">
      <c r="B70" s="26" t="s">
        <v>21</v>
      </c>
    </row>
    <row r="71" spans="1:13">
      <c r="B71" s="26" t="s">
        <v>22</v>
      </c>
    </row>
    <row r="72" spans="1:13">
      <c r="B72" s="26" t="s">
        <v>23</v>
      </c>
    </row>
  </sheetData>
  <sortState ref="B8:K67">
    <sortCondition ref="K8:K67"/>
  </sortState>
  <mergeCells count="9">
    <mergeCell ref="J6:K6"/>
    <mergeCell ref="L6:M6"/>
    <mergeCell ref="A1:I1"/>
    <mergeCell ref="A2:I2"/>
    <mergeCell ref="A3:I3"/>
    <mergeCell ref="A4:I4"/>
    <mergeCell ref="G5:H5"/>
    <mergeCell ref="E5:F5"/>
    <mergeCell ref="C5:D5"/>
  </mergeCells>
  <conditionalFormatting sqref="K1:K1048576">
    <cfRule type="cellIs" dxfId="1" priority="2" operator="lessThan">
      <formula>75</formula>
    </cfRule>
  </conditionalFormatting>
  <conditionalFormatting sqref="M8:M67">
    <cfRule type="cellIs" dxfId="0" priority="1" operator="lessThan">
      <formula>75</formula>
    </cfRule>
  </conditionalFormatting>
  <pageMargins left="0.48" right="0.27" top="0.75" bottom="0.75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>
      <selection activeCell="I12" sqref="I12"/>
    </sheetView>
  </sheetViews>
  <sheetFormatPr defaultRowHeight="16.5"/>
  <cols>
    <col min="1" max="1" width="4.7109375" style="13" bestFit="1" customWidth="1"/>
    <col min="2" max="2" width="25.85546875" style="13" customWidth="1"/>
    <col min="3" max="3" width="6.85546875" style="13" bestFit="1" customWidth="1"/>
    <col min="4" max="4" width="10.28515625" style="13" bestFit="1" customWidth="1"/>
    <col min="5" max="5" width="7.28515625" style="13" bestFit="1" customWidth="1"/>
    <col min="6" max="6" width="10.7109375" style="13" bestFit="1" customWidth="1"/>
    <col min="7" max="7" width="7.28515625" style="13" bestFit="1" customWidth="1"/>
    <col min="8" max="8" width="7" style="13" bestFit="1" customWidth="1"/>
    <col min="9" max="9" width="9.7109375" style="57" customWidth="1"/>
    <col min="10" max="10" width="6.85546875" style="13" bestFit="1" customWidth="1"/>
    <col min="11" max="11" width="9.85546875" style="15" bestFit="1" customWidth="1"/>
    <col min="12" max="12" width="9.140625" style="15" hidden="1" customWidth="1"/>
    <col min="13" max="13" width="5.42578125" style="13" hidden="1" customWidth="1"/>
    <col min="14" max="14" width="5.140625" style="13" hidden="1" customWidth="1"/>
    <col min="15" max="15" width="5" style="13" hidden="1" customWidth="1"/>
    <col min="16" max="16384" width="9.140625" style="13"/>
  </cols>
  <sheetData>
    <row r="1" spans="1: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5">
      <c r="A3" s="61" t="s">
        <v>180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5">
      <c r="A4" s="61" t="s">
        <v>181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5" s="60" customFormat="1" ht="33">
      <c r="A5" s="58" t="s">
        <v>2</v>
      </c>
      <c r="B5" s="58" t="s">
        <v>3</v>
      </c>
      <c r="C5" s="64" t="s">
        <v>18</v>
      </c>
      <c r="D5" s="65"/>
      <c r="E5" s="64" t="s">
        <v>16</v>
      </c>
      <c r="F5" s="65"/>
      <c r="G5" s="64" t="s">
        <v>15</v>
      </c>
      <c r="H5" s="65"/>
      <c r="I5" s="59" t="s">
        <v>25</v>
      </c>
      <c r="J5" s="64" t="s">
        <v>17</v>
      </c>
      <c r="K5" s="65"/>
    </row>
    <row r="6" spans="1:15" s="15" customFormat="1">
      <c r="A6" s="14"/>
      <c r="B6" s="14"/>
      <c r="C6" s="16" t="s">
        <v>4</v>
      </c>
      <c r="D6" s="16" t="s">
        <v>19</v>
      </c>
      <c r="E6" s="16" t="s">
        <v>4</v>
      </c>
      <c r="F6" s="16" t="s">
        <v>20</v>
      </c>
      <c r="G6" s="16" t="s">
        <v>9</v>
      </c>
      <c r="H6" s="16" t="s">
        <v>20</v>
      </c>
      <c r="I6" s="55" t="s">
        <v>4</v>
      </c>
      <c r="J6" s="16" t="s">
        <v>4</v>
      </c>
      <c r="K6" s="16" t="s">
        <v>19</v>
      </c>
      <c r="L6" s="61" t="s">
        <v>4</v>
      </c>
      <c r="M6" s="61"/>
      <c r="N6" s="61" t="s">
        <v>19</v>
      </c>
      <c r="O6" s="61"/>
    </row>
    <row r="7" spans="1:15" s="15" customFormat="1">
      <c r="A7" s="14"/>
      <c r="B7" s="14"/>
      <c r="C7" s="16" t="s">
        <v>76</v>
      </c>
      <c r="D7" s="16" t="s">
        <v>201</v>
      </c>
      <c r="E7" s="16" t="s">
        <v>179</v>
      </c>
      <c r="F7" s="16" t="s">
        <v>207</v>
      </c>
      <c r="G7" s="16" t="s">
        <v>184</v>
      </c>
      <c r="H7" s="16" t="s">
        <v>185</v>
      </c>
      <c r="I7" s="55" t="s">
        <v>78</v>
      </c>
      <c r="J7" s="16" t="s">
        <v>76</v>
      </c>
      <c r="K7" s="16" t="s">
        <v>206</v>
      </c>
      <c r="L7" s="42" t="s">
        <v>202</v>
      </c>
      <c r="M7" s="42" t="s">
        <v>26</v>
      </c>
      <c r="N7" s="42" t="s">
        <v>204</v>
      </c>
      <c r="O7" s="42" t="s">
        <v>26</v>
      </c>
    </row>
    <row r="8" spans="1:15">
      <c r="A8" s="14">
        <v>1</v>
      </c>
      <c r="B8" s="41" t="s">
        <v>79</v>
      </c>
      <c r="C8" s="17">
        <v>0</v>
      </c>
      <c r="D8" s="17">
        <v>0</v>
      </c>
      <c r="E8" s="18">
        <v>0</v>
      </c>
      <c r="F8" s="19">
        <v>0</v>
      </c>
      <c r="G8" s="20">
        <v>1</v>
      </c>
      <c r="H8" s="20">
        <v>0</v>
      </c>
      <c r="I8" s="56">
        <v>1</v>
      </c>
      <c r="J8" s="21">
        <v>1</v>
      </c>
      <c r="K8" s="21">
        <v>0</v>
      </c>
      <c r="L8" s="31">
        <f>J8+I8+G8+E8+C8</f>
        <v>3</v>
      </c>
      <c r="M8" s="29">
        <f>L8*100/113</f>
        <v>2.6548672566371683</v>
      </c>
      <c r="N8" s="53">
        <f>K8+H8+F8+D8</f>
        <v>0</v>
      </c>
      <c r="O8" s="54"/>
    </row>
    <row r="9" spans="1:15">
      <c r="A9" s="14">
        <v>2</v>
      </c>
      <c r="B9" s="41" t="s">
        <v>80</v>
      </c>
      <c r="C9" s="17">
        <v>0</v>
      </c>
      <c r="D9" s="17">
        <v>0</v>
      </c>
      <c r="E9" s="18">
        <v>1</v>
      </c>
      <c r="F9" s="19">
        <v>0</v>
      </c>
      <c r="G9" s="20">
        <v>3</v>
      </c>
      <c r="H9" s="20">
        <v>0</v>
      </c>
      <c r="I9" s="56">
        <v>2</v>
      </c>
      <c r="J9" s="21">
        <v>2</v>
      </c>
      <c r="K9" s="21">
        <v>0</v>
      </c>
      <c r="L9" s="31">
        <f t="shared" ref="L9:L49" si="0">J9+I9+G9+E9+C9</f>
        <v>8</v>
      </c>
      <c r="M9" s="29">
        <f t="shared" ref="M9:M49" si="1">L9*100/113</f>
        <v>7.0796460176991154</v>
      </c>
      <c r="N9" s="53">
        <f t="shared" ref="N9:N49" si="2">K9+H9+F9+D9</f>
        <v>0</v>
      </c>
      <c r="O9" s="54"/>
    </row>
    <row r="10" spans="1:15">
      <c r="A10" s="14">
        <v>3</v>
      </c>
      <c r="B10" s="41" t="s">
        <v>81</v>
      </c>
      <c r="C10" s="17">
        <v>3</v>
      </c>
      <c r="D10" s="17">
        <v>1</v>
      </c>
      <c r="E10" s="18">
        <v>2</v>
      </c>
      <c r="F10" s="19">
        <v>1</v>
      </c>
      <c r="G10" s="20">
        <v>4</v>
      </c>
      <c r="H10" s="20">
        <v>0</v>
      </c>
      <c r="I10" s="56">
        <v>4</v>
      </c>
      <c r="J10" s="21">
        <v>2</v>
      </c>
      <c r="K10" s="21">
        <v>0</v>
      </c>
      <c r="L10" s="31">
        <f t="shared" si="0"/>
        <v>15</v>
      </c>
      <c r="M10" s="29">
        <f t="shared" si="1"/>
        <v>13.274336283185841</v>
      </c>
      <c r="N10" s="53">
        <f t="shared" si="2"/>
        <v>2</v>
      </c>
      <c r="O10" s="54"/>
    </row>
    <row r="11" spans="1:15">
      <c r="A11" s="14">
        <v>4</v>
      </c>
      <c r="B11" s="41" t="s">
        <v>82</v>
      </c>
      <c r="C11" s="17">
        <v>3</v>
      </c>
      <c r="D11" s="17">
        <v>1</v>
      </c>
      <c r="E11" s="18">
        <v>2</v>
      </c>
      <c r="F11" s="19">
        <v>1</v>
      </c>
      <c r="G11" s="20">
        <v>4</v>
      </c>
      <c r="H11" s="20">
        <v>0</v>
      </c>
      <c r="I11" s="56">
        <v>4</v>
      </c>
      <c r="J11" s="21">
        <v>2</v>
      </c>
      <c r="K11" s="21">
        <v>0</v>
      </c>
      <c r="L11" s="31">
        <f t="shared" si="0"/>
        <v>15</v>
      </c>
      <c r="M11" s="29">
        <f t="shared" si="1"/>
        <v>13.274336283185841</v>
      </c>
      <c r="N11" s="53">
        <f t="shared" si="2"/>
        <v>2</v>
      </c>
      <c r="O11" s="54"/>
    </row>
    <row r="12" spans="1:15">
      <c r="A12" s="14">
        <v>5</v>
      </c>
      <c r="B12" s="41" t="s">
        <v>83</v>
      </c>
      <c r="C12" s="17">
        <v>21</v>
      </c>
      <c r="D12" s="17">
        <v>3</v>
      </c>
      <c r="E12" s="18">
        <v>15</v>
      </c>
      <c r="F12" s="19">
        <v>3</v>
      </c>
      <c r="G12" s="20">
        <v>22</v>
      </c>
      <c r="H12" s="20">
        <v>4</v>
      </c>
      <c r="I12" s="56">
        <v>22</v>
      </c>
      <c r="J12" s="21">
        <v>16</v>
      </c>
      <c r="K12" s="21">
        <v>6</v>
      </c>
      <c r="L12" s="31">
        <f t="shared" si="0"/>
        <v>96</v>
      </c>
      <c r="M12" s="29">
        <f t="shared" si="1"/>
        <v>84.955752212389385</v>
      </c>
      <c r="N12" s="53">
        <f t="shared" si="2"/>
        <v>16</v>
      </c>
      <c r="O12" s="54"/>
    </row>
    <row r="13" spans="1:15">
      <c r="A13" s="14">
        <v>6</v>
      </c>
      <c r="B13" s="41" t="s">
        <v>84</v>
      </c>
      <c r="C13" s="17">
        <v>3</v>
      </c>
      <c r="D13" s="17">
        <v>1</v>
      </c>
      <c r="E13" s="18">
        <v>4</v>
      </c>
      <c r="F13" s="19">
        <v>3</v>
      </c>
      <c r="G13" s="20">
        <v>6</v>
      </c>
      <c r="H13" s="20">
        <v>1</v>
      </c>
      <c r="I13" s="56">
        <v>4</v>
      </c>
      <c r="J13" s="21">
        <v>1</v>
      </c>
      <c r="K13" s="21">
        <v>1</v>
      </c>
      <c r="L13" s="31">
        <f t="shared" si="0"/>
        <v>18</v>
      </c>
      <c r="M13" s="29">
        <f t="shared" si="1"/>
        <v>15.929203539823009</v>
      </c>
      <c r="N13" s="53">
        <f t="shared" si="2"/>
        <v>6</v>
      </c>
      <c r="O13" s="54"/>
    </row>
    <row r="14" spans="1:15">
      <c r="A14" s="14">
        <v>7</v>
      </c>
      <c r="B14" s="41" t="s">
        <v>85</v>
      </c>
      <c r="C14" s="17">
        <v>7</v>
      </c>
      <c r="D14" s="17">
        <v>1</v>
      </c>
      <c r="E14" s="18">
        <v>4</v>
      </c>
      <c r="F14" s="19">
        <v>3</v>
      </c>
      <c r="G14" s="20">
        <v>7</v>
      </c>
      <c r="H14" s="20">
        <v>3</v>
      </c>
      <c r="I14" s="56">
        <v>6</v>
      </c>
      <c r="J14" s="21">
        <v>6</v>
      </c>
      <c r="K14" s="21">
        <v>1</v>
      </c>
      <c r="L14" s="31">
        <f t="shared" si="0"/>
        <v>30</v>
      </c>
      <c r="M14" s="29">
        <f t="shared" si="1"/>
        <v>26.548672566371682</v>
      </c>
      <c r="N14" s="53">
        <f t="shared" si="2"/>
        <v>8</v>
      </c>
      <c r="O14" s="54"/>
    </row>
    <row r="15" spans="1:15">
      <c r="A15" s="14">
        <v>8</v>
      </c>
      <c r="B15" s="41" t="s">
        <v>86</v>
      </c>
      <c r="C15" s="17">
        <v>1</v>
      </c>
      <c r="D15" s="17">
        <v>0</v>
      </c>
      <c r="E15" s="18">
        <v>0</v>
      </c>
      <c r="F15" s="19">
        <v>1</v>
      </c>
      <c r="G15" s="20">
        <v>2</v>
      </c>
      <c r="H15" s="20">
        <v>0</v>
      </c>
      <c r="I15" s="56">
        <v>0</v>
      </c>
      <c r="J15" s="21">
        <v>0</v>
      </c>
      <c r="K15" s="21">
        <v>0</v>
      </c>
      <c r="L15" s="31">
        <f t="shared" si="0"/>
        <v>3</v>
      </c>
      <c r="M15" s="29">
        <f t="shared" si="1"/>
        <v>2.6548672566371683</v>
      </c>
      <c r="N15" s="53">
        <f t="shared" si="2"/>
        <v>1</v>
      </c>
      <c r="O15" s="54"/>
    </row>
    <row r="16" spans="1:15">
      <c r="A16" s="14">
        <v>9</v>
      </c>
      <c r="B16" s="41" t="s">
        <v>87</v>
      </c>
      <c r="C16" s="17">
        <v>18</v>
      </c>
      <c r="D16" s="17">
        <v>2</v>
      </c>
      <c r="E16" s="18">
        <v>14</v>
      </c>
      <c r="F16" s="19">
        <v>2</v>
      </c>
      <c r="G16" s="20">
        <v>16</v>
      </c>
      <c r="H16" s="20">
        <v>3</v>
      </c>
      <c r="I16" s="56">
        <v>19</v>
      </c>
      <c r="J16" s="21">
        <v>16</v>
      </c>
      <c r="K16" s="21">
        <v>4</v>
      </c>
      <c r="L16" s="31">
        <f t="shared" si="0"/>
        <v>83</v>
      </c>
      <c r="M16" s="29">
        <f t="shared" si="1"/>
        <v>73.451327433628322</v>
      </c>
      <c r="N16" s="53">
        <f t="shared" si="2"/>
        <v>11</v>
      </c>
      <c r="O16" s="54"/>
    </row>
    <row r="17" spans="1:15">
      <c r="A17" s="14">
        <v>10</v>
      </c>
      <c r="B17" s="41" t="s">
        <v>88</v>
      </c>
      <c r="C17" s="17">
        <v>4</v>
      </c>
      <c r="D17" s="17">
        <v>1</v>
      </c>
      <c r="E17" s="18">
        <v>2</v>
      </c>
      <c r="F17" s="19">
        <v>1</v>
      </c>
      <c r="G17" s="20">
        <v>2</v>
      </c>
      <c r="H17" s="20">
        <v>1</v>
      </c>
      <c r="I17" s="56">
        <v>3</v>
      </c>
      <c r="J17" s="21">
        <v>3</v>
      </c>
      <c r="K17" s="21">
        <v>0</v>
      </c>
      <c r="L17" s="31">
        <f t="shared" si="0"/>
        <v>14</v>
      </c>
      <c r="M17" s="29">
        <f t="shared" si="1"/>
        <v>12.389380530973451</v>
      </c>
      <c r="N17" s="53">
        <f t="shared" si="2"/>
        <v>3</v>
      </c>
      <c r="O17" s="54"/>
    </row>
    <row r="18" spans="1:15">
      <c r="A18" s="14">
        <v>11</v>
      </c>
      <c r="B18" s="41" t="s">
        <v>89</v>
      </c>
      <c r="C18" s="17">
        <v>7</v>
      </c>
      <c r="D18" s="17">
        <v>3</v>
      </c>
      <c r="E18" s="18">
        <v>6</v>
      </c>
      <c r="F18" s="19">
        <v>1</v>
      </c>
      <c r="G18" s="20">
        <v>8</v>
      </c>
      <c r="H18" s="20">
        <v>2</v>
      </c>
      <c r="I18" s="56">
        <v>11</v>
      </c>
      <c r="J18" s="21">
        <v>11</v>
      </c>
      <c r="K18" s="21">
        <v>2</v>
      </c>
      <c r="L18" s="31">
        <f t="shared" si="0"/>
        <v>43</v>
      </c>
      <c r="M18" s="29">
        <f t="shared" si="1"/>
        <v>38.053097345132741</v>
      </c>
      <c r="N18" s="53">
        <f t="shared" si="2"/>
        <v>8</v>
      </c>
      <c r="O18" s="54"/>
    </row>
    <row r="19" spans="1:15">
      <c r="A19" s="14">
        <v>12</v>
      </c>
      <c r="B19" s="41" t="s">
        <v>90</v>
      </c>
      <c r="C19" s="17">
        <v>0</v>
      </c>
      <c r="D19" s="17">
        <v>0</v>
      </c>
      <c r="E19" s="18">
        <v>0</v>
      </c>
      <c r="F19" s="19">
        <v>0</v>
      </c>
      <c r="G19" s="20">
        <v>0</v>
      </c>
      <c r="H19" s="20">
        <v>0</v>
      </c>
      <c r="I19" s="56">
        <v>0</v>
      </c>
      <c r="J19" s="21">
        <v>0</v>
      </c>
      <c r="K19" s="21">
        <v>0</v>
      </c>
      <c r="L19" s="31">
        <f t="shared" si="0"/>
        <v>0</v>
      </c>
      <c r="M19" s="29">
        <f t="shared" si="1"/>
        <v>0</v>
      </c>
      <c r="N19" s="53">
        <f t="shared" si="2"/>
        <v>0</v>
      </c>
      <c r="O19" s="54"/>
    </row>
    <row r="20" spans="1:15">
      <c r="A20" s="14">
        <v>13</v>
      </c>
      <c r="B20" s="41" t="s">
        <v>91</v>
      </c>
      <c r="C20" s="17">
        <v>15</v>
      </c>
      <c r="D20" s="17">
        <v>3</v>
      </c>
      <c r="E20" s="18">
        <v>11</v>
      </c>
      <c r="F20" s="19">
        <v>2</v>
      </c>
      <c r="G20" s="20">
        <v>16</v>
      </c>
      <c r="H20" s="20">
        <v>4</v>
      </c>
      <c r="I20" s="56">
        <v>16</v>
      </c>
      <c r="J20" s="21">
        <v>14</v>
      </c>
      <c r="K20" s="21">
        <v>5</v>
      </c>
      <c r="L20" s="31">
        <f t="shared" si="0"/>
        <v>72</v>
      </c>
      <c r="M20" s="29">
        <f t="shared" si="1"/>
        <v>63.716814159292035</v>
      </c>
      <c r="N20" s="53">
        <f t="shared" si="2"/>
        <v>14</v>
      </c>
      <c r="O20" s="54"/>
    </row>
    <row r="21" spans="1:15">
      <c r="A21" s="14">
        <v>14</v>
      </c>
      <c r="B21" s="41" t="s">
        <v>92</v>
      </c>
      <c r="C21" s="17">
        <v>16</v>
      </c>
      <c r="D21" s="17">
        <v>3</v>
      </c>
      <c r="E21" s="18">
        <v>13</v>
      </c>
      <c r="F21" s="19">
        <v>3</v>
      </c>
      <c r="G21" s="20">
        <v>19</v>
      </c>
      <c r="H21" s="20">
        <v>4</v>
      </c>
      <c r="I21" s="56">
        <v>19</v>
      </c>
      <c r="J21" s="21">
        <v>14</v>
      </c>
      <c r="K21" s="21">
        <v>7</v>
      </c>
      <c r="L21" s="31">
        <f t="shared" si="0"/>
        <v>81</v>
      </c>
      <c r="M21" s="29">
        <f t="shared" si="1"/>
        <v>71.681415929203538</v>
      </c>
      <c r="N21" s="53">
        <f t="shared" si="2"/>
        <v>17</v>
      </c>
      <c r="O21" s="54"/>
    </row>
    <row r="22" spans="1:15">
      <c r="A22" s="14">
        <v>15</v>
      </c>
      <c r="B22" s="41" t="s">
        <v>93</v>
      </c>
      <c r="C22" s="17">
        <v>3</v>
      </c>
      <c r="D22" s="17">
        <v>2</v>
      </c>
      <c r="E22" s="18">
        <v>1</v>
      </c>
      <c r="F22" s="19">
        <v>1</v>
      </c>
      <c r="G22" s="20">
        <v>6</v>
      </c>
      <c r="H22" s="20">
        <v>1</v>
      </c>
      <c r="I22" s="56">
        <v>6</v>
      </c>
      <c r="J22" s="21">
        <v>2</v>
      </c>
      <c r="K22" s="21">
        <v>0</v>
      </c>
      <c r="L22" s="31">
        <f t="shared" si="0"/>
        <v>18</v>
      </c>
      <c r="M22" s="29">
        <f t="shared" si="1"/>
        <v>15.929203539823009</v>
      </c>
      <c r="N22" s="53">
        <f t="shared" si="2"/>
        <v>4</v>
      </c>
      <c r="O22" s="54"/>
    </row>
    <row r="23" spans="1:15">
      <c r="A23" s="14">
        <v>16</v>
      </c>
      <c r="B23" s="41" t="s">
        <v>94</v>
      </c>
      <c r="C23" s="17">
        <v>6</v>
      </c>
      <c r="D23" s="17">
        <v>0</v>
      </c>
      <c r="E23" s="18">
        <v>6</v>
      </c>
      <c r="F23" s="19">
        <v>1</v>
      </c>
      <c r="G23" s="20">
        <v>8</v>
      </c>
      <c r="H23" s="20">
        <v>1</v>
      </c>
      <c r="I23" s="56">
        <v>7</v>
      </c>
      <c r="J23" s="21">
        <v>6</v>
      </c>
      <c r="K23" s="21">
        <v>3</v>
      </c>
      <c r="L23" s="31">
        <f t="shared" si="0"/>
        <v>33</v>
      </c>
      <c r="M23" s="29">
        <f t="shared" si="1"/>
        <v>29.20353982300885</v>
      </c>
      <c r="N23" s="53">
        <f t="shared" si="2"/>
        <v>5</v>
      </c>
      <c r="O23" s="54"/>
    </row>
    <row r="24" spans="1:15">
      <c r="A24" s="14">
        <v>17</v>
      </c>
      <c r="B24" s="41" t="s">
        <v>95</v>
      </c>
      <c r="C24" s="17">
        <v>18</v>
      </c>
      <c r="D24" s="17">
        <v>3</v>
      </c>
      <c r="E24" s="18">
        <v>13</v>
      </c>
      <c r="F24" s="19">
        <v>4</v>
      </c>
      <c r="G24" s="20">
        <v>19</v>
      </c>
      <c r="H24" s="20">
        <v>4</v>
      </c>
      <c r="I24" s="56">
        <v>19</v>
      </c>
      <c r="J24" s="21">
        <v>16</v>
      </c>
      <c r="K24" s="21">
        <v>6</v>
      </c>
      <c r="L24" s="31">
        <f t="shared" si="0"/>
        <v>85</v>
      </c>
      <c r="M24" s="29">
        <f t="shared" si="1"/>
        <v>75.221238938053091</v>
      </c>
      <c r="N24" s="53">
        <f t="shared" si="2"/>
        <v>17</v>
      </c>
      <c r="O24" s="54"/>
    </row>
    <row r="25" spans="1:15">
      <c r="A25" s="14">
        <v>18</v>
      </c>
      <c r="B25" s="41" t="s">
        <v>96</v>
      </c>
      <c r="C25" s="17">
        <v>13</v>
      </c>
      <c r="D25" s="17">
        <v>2</v>
      </c>
      <c r="E25" s="18">
        <v>11</v>
      </c>
      <c r="F25" s="19">
        <v>3</v>
      </c>
      <c r="G25" s="20">
        <v>14</v>
      </c>
      <c r="H25" s="20">
        <v>4</v>
      </c>
      <c r="I25" s="56">
        <v>15</v>
      </c>
      <c r="J25" s="21">
        <v>14</v>
      </c>
      <c r="K25" s="21">
        <v>5</v>
      </c>
      <c r="L25" s="31">
        <f t="shared" si="0"/>
        <v>67</v>
      </c>
      <c r="M25" s="29">
        <f t="shared" si="1"/>
        <v>59.292035398230091</v>
      </c>
      <c r="N25" s="53">
        <f t="shared" si="2"/>
        <v>14</v>
      </c>
      <c r="O25" s="54"/>
    </row>
    <row r="26" spans="1:15">
      <c r="A26" s="14">
        <v>19</v>
      </c>
      <c r="B26" s="41" t="s">
        <v>97</v>
      </c>
      <c r="C26" s="17">
        <v>8</v>
      </c>
      <c r="D26" s="17">
        <v>0</v>
      </c>
      <c r="E26" s="18">
        <v>7</v>
      </c>
      <c r="F26" s="19">
        <v>3</v>
      </c>
      <c r="G26" s="20">
        <v>9</v>
      </c>
      <c r="H26" s="20">
        <v>2</v>
      </c>
      <c r="I26" s="56">
        <v>9</v>
      </c>
      <c r="J26" s="21">
        <v>5</v>
      </c>
      <c r="K26" s="21">
        <v>1</v>
      </c>
      <c r="L26" s="31">
        <f t="shared" si="0"/>
        <v>38</v>
      </c>
      <c r="M26" s="29">
        <f t="shared" si="1"/>
        <v>33.628318584070797</v>
      </c>
      <c r="N26" s="53">
        <f t="shared" si="2"/>
        <v>6</v>
      </c>
      <c r="O26" s="54"/>
    </row>
    <row r="27" spans="1:15">
      <c r="A27" s="14">
        <v>20</v>
      </c>
      <c r="B27" s="41" t="s">
        <v>98</v>
      </c>
      <c r="C27" s="17">
        <v>17</v>
      </c>
      <c r="D27" s="17">
        <v>1</v>
      </c>
      <c r="E27" s="18">
        <v>10</v>
      </c>
      <c r="F27" s="19">
        <v>4</v>
      </c>
      <c r="G27" s="20">
        <v>18</v>
      </c>
      <c r="H27" s="20">
        <v>4</v>
      </c>
      <c r="I27" s="56">
        <v>21</v>
      </c>
      <c r="J27" s="21">
        <v>15</v>
      </c>
      <c r="K27" s="21">
        <v>6</v>
      </c>
      <c r="L27" s="31">
        <f t="shared" si="0"/>
        <v>81</v>
      </c>
      <c r="M27" s="29">
        <f t="shared" si="1"/>
        <v>71.681415929203538</v>
      </c>
      <c r="N27" s="53">
        <f t="shared" si="2"/>
        <v>15</v>
      </c>
      <c r="O27" s="54"/>
    </row>
    <row r="28" spans="1:15">
      <c r="A28" s="14">
        <v>21</v>
      </c>
      <c r="B28" s="41" t="s">
        <v>99</v>
      </c>
      <c r="C28" s="17">
        <v>12</v>
      </c>
      <c r="D28" s="17">
        <v>0</v>
      </c>
      <c r="E28" s="18">
        <v>0</v>
      </c>
      <c r="F28" s="19">
        <v>0</v>
      </c>
      <c r="G28" s="20">
        <v>0</v>
      </c>
      <c r="H28" s="20">
        <v>0</v>
      </c>
      <c r="I28" s="56">
        <v>1</v>
      </c>
      <c r="J28" s="21">
        <v>2</v>
      </c>
      <c r="K28" s="21">
        <v>0</v>
      </c>
      <c r="L28" s="31">
        <f t="shared" si="0"/>
        <v>15</v>
      </c>
      <c r="M28" s="29">
        <f t="shared" si="1"/>
        <v>13.274336283185841</v>
      </c>
      <c r="N28" s="53">
        <f t="shared" si="2"/>
        <v>0</v>
      </c>
      <c r="O28" s="54"/>
    </row>
    <row r="29" spans="1:15">
      <c r="A29" s="14">
        <v>22</v>
      </c>
      <c r="B29" s="41" t="s">
        <v>100</v>
      </c>
      <c r="C29" s="17">
        <v>12</v>
      </c>
      <c r="D29" s="17">
        <v>1</v>
      </c>
      <c r="E29" s="18">
        <v>11</v>
      </c>
      <c r="F29" s="19">
        <v>6</v>
      </c>
      <c r="G29" s="20">
        <v>17</v>
      </c>
      <c r="H29" s="20">
        <v>4</v>
      </c>
      <c r="I29" s="56">
        <v>20</v>
      </c>
      <c r="J29" s="21">
        <v>14</v>
      </c>
      <c r="K29" s="21">
        <v>6</v>
      </c>
      <c r="L29" s="31">
        <f t="shared" si="0"/>
        <v>74</v>
      </c>
      <c r="M29" s="29">
        <f t="shared" si="1"/>
        <v>65.486725663716811</v>
      </c>
      <c r="N29" s="53">
        <f t="shared" si="2"/>
        <v>17</v>
      </c>
      <c r="O29" s="54"/>
    </row>
    <row r="30" spans="1:15">
      <c r="A30" s="14">
        <v>23</v>
      </c>
      <c r="B30" s="41" t="s">
        <v>101</v>
      </c>
      <c r="C30" s="17">
        <v>0</v>
      </c>
      <c r="D30" s="17">
        <v>0</v>
      </c>
      <c r="E30" s="18">
        <v>1</v>
      </c>
      <c r="F30" s="19">
        <v>0</v>
      </c>
      <c r="G30" s="20">
        <v>0</v>
      </c>
      <c r="H30" s="20">
        <v>0</v>
      </c>
      <c r="I30" s="56">
        <v>0</v>
      </c>
      <c r="J30" s="21">
        <v>0</v>
      </c>
      <c r="K30" s="21">
        <v>0</v>
      </c>
      <c r="L30" s="31">
        <f t="shared" si="0"/>
        <v>1</v>
      </c>
      <c r="M30" s="29">
        <f t="shared" si="1"/>
        <v>0.88495575221238942</v>
      </c>
      <c r="N30" s="53">
        <f t="shared" si="2"/>
        <v>0</v>
      </c>
      <c r="O30" s="54"/>
    </row>
    <row r="31" spans="1:15">
      <c r="A31" s="14">
        <v>24</v>
      </c>
      <c r="B31" s="41" t="s">
        <v>102</v>
      </c>
      <c r="C31" s="17">
        <v>5</v>
      </c>
      <c r="D31" s="17">
        <v>1</v>
      </c>
      <c r="E31" s="18">
        <v>3</v>
      </c>
      <c r="F31" s="19">
        <v>0</v>
      </c>
      <c r="G31" s="20">
        <v>7</v>
      </c>
      <c r="H31" s="20">
        <v>1</v>
      </c>
      <c r="I31" s="56">
        <v>7</v>
      </c>
      <c r="J31" s="21">
        <v>5</v>
      </c>
      <c r="K31" s="21">
        <v>0</v>
      </c>
      <c r="L31" s="31">
        <f t="shared" si="0"/>
        <v>27</v>
      </c>
      <c r="M31" s="29">
        <f t="shared" si="1"/>
        <v>23.893805309734514</v>
      </c>
      <c r="N31" s="53">
        <f t="shared" si="2"/>
        <v>2</v>
      </c>
      <c r="O31" s="54"/>
    </row>
    <row r="32" spans="1:15">
      <c r="A32" s="14">
        <v>25</v>
      </c>
      <c r="B32" s="41" t="s">
        <v>103</v>
      </c>
      <c r="C32" s="17">
        <v>5</v>
      </c>
      <c r="D32" s="17">
        <v>0</v>
      </c>
      <c r="E32" s="18">
        <v>2</v>
      </c>
      <c r="F32" s="19">
        <v>0</v>
      </c>
      <c r="G32" s="20">
        <v>4</v>
      </c>
      <c r="H32" s="20">
        <v>2</v>
      </c>
      <c r="I32" s="56">
        <v>5</v>
      </c>
      <c r="J32" s="21">
        <v>5</v>
      </c>
      <c r="K32" s="21">
        <v>1</v>
      </c>
      <c r="L32" s="31">
        <f t="shared" si="0"/>
        <v>21</v>
      </c>
      <c r="M32" s="29">
        <f t="shared" si="1"/>
        <v>18.584070796460178</v>
      </c>
      <c r="N32" s="53">
        <f t="shared" si="2"/>
        <v>3</v>
      </c>
      <c r="O32" s="54"/>
    </row>
    <row r="33" spans="1:15">
      <c r="A33" s="14">
        <v>26</v>
      </c>
      <c r="B33" s="41" t="s">
        <v>104</v>
      </c>
      <c r="C33" s="17">
        <v>5</v>
      </c>
      <c r="D33" s="17">
        <v>1</v>
      </c>
      <c r="E33" s="18">
        <v>6</v>
      </c>
      <c r="F33" s="19">
        <v>2</v>
      </c>
      <c r="G33" s="20">
        <v>8</v>
      </c>
      <c r="H33" s="20">
        <v>1</v>
      </c>
      <c r="I33" s="56">
        <v>7</v>
      </c>
      <c r="J33" s="21">
        <v>6</v>
      </c>
      <c r="K33" s="21">
        <v>2</v>
      </c>
      <c r="L33" s="31">
        <f t="shared" si="0"/>
        <v>32</v>
      </c>
      <c r="M33" s="29">
        <f t="shared" si="1"/>
        <v>28.318584070796462</v>
      </c>
      <c r="N33" s="53">
        <f t="shared" si="2"/>
        <v>6</v>
      </c>
      <c r="O33" s="54"/>
    </row>
    <row r="34" spans="1:15">
      <c r="A34" s="14">
        <v>27</v>
      </c>
      <c r="B34" s="41" t="s">
        <v>105</v>
      </c>
      <c r="C34" s="17">
        <v>2</v>
      </c>
      <c r="D34" s="17">
        <v>0</v>
      </c>
      <c r="E34" s="18">
        <v>1</v>
      </c>
      <c r="F34" s="19">
        <v>0</v>
      </c>
      <c r="G34" s="20">
        <v>1</v>
      </c>
      <c r="H34" s="20">
        <v>0</v>
      </c>
      <c r="I34" s="56">
        <v>1</v>
      </c>
      <c r="J34" s="21">
        <v>1</v>
      </c>
      <c r="K34" s="21">
        <v>1</v>
      </c>
      <c r="L34" s="31">
        <f t="shared" si="0"/>
        <v>6</v>
      </c>
      <c r="M34" s="29">
        <f t="shared" si="1"/>
        <v>5.3097345132743365</v>
      </c>
      <c r="N34" s="53">
        <f t="shared" si="2"/>
        <v>1</v>
      </c>
      <c r="O34" s="54"/>
    </row>
    <row r="35" spans="1:15">
      <c r="A35" s="14">
        <v>28</v>
      </c>
      <c r="B35" s="41" t="s">
        <v>106</v>
      </c>
      <c r="C35" s="17">
        <v>1</v>
      </c>
      <c r="D35" s="17">
        <v>0</v>
      </c>
      <c r="E35" s="18">
        <v>1</v>
      </c>
      <c r="F35" s="19">
        <v>1</v>
      </c>
      <c r="G35" s="20">
        <v>1</v>
      </c>
      <c r="H35" s="20">
        <v>0</v>
      </c>
      <c r="I35" s="56">
        <v>1</v>
      </c>
      <c r="J35" s="21">
        <v>1</v>
      </c>
      <c r="K35" s="21">
        <v>0</v>
      </c>
      <c r="L35" s="31">
        <f t="shared" si="0"/>
        <v>5</v>
      </c>
      <c r="M35" s="29">
        <f t="shared" si="1"/>
        <v>4.4247787610619467</v>
      </c>
      <c r="N35" s="53">
        <f t="shared" si="2"/>
        <v>1</v>
      </c>
      <c r="O35" s="54"/>
    </row>
    <row r="36" spans="1:15">
      <c r="A36" s="14">
        <v>29</v>
      </c>
      <c r="B36" s="41" t="s">
        <v>107</v>
      </c>
      <c r="C36" s="17">
        <v>9</v>
      </c>
      <c r="D36" s="17">
        <v>2</v>
      </c>
      <c r="E36" s="18">
        <v>5</v>
      </c>
      <c r="F36" s="19">
        <v>1</v>
      </c>
      <c r="G36" s="20">
        <v>5</v>
      </c>
      <c r="H36" s="20">
        <v>2</v>
      </c>
      <c r="I36" s="56">
        <v>8</v>
      </c>
      <c r="J36" s="21">
        <v>6</v>
      </c>
      <c r="K36" s="21">
        <v>1</v>
      </c>
      <c r="L36" s="31">
        <f t="shared" si="0"/>
        <v>33</v>
      </c>
      <c r="M36" s="29">
        <f t="shared" si="1"/>
        <v>29.20353982300885</v>
      </c>
      <c r="N36" s="53">
        <f t="shared" si="2"/>
        <v>6</v>
      </c>
      <c r="O36" s="54"/>
    </row>
    <row r="37" spans="1:15">
      <c r="A37" s="14">
        <v>30</v>
      </c>
      <c r="B37" s="41" t="s">
        <v>108</v>
      </c>
      <c r="C37" s="17">
        <v>18</v>
      </c>
      <c r="D37" s="17">
        <v>3</v>
      </c>
      <c r="E37" s="18">
        <v>12</v>
      </c>
      <c r="F37" s="19">
        <v>5</v>
      </c>
      <c r="G37" s="20">
        <v>16</v>
      </c>
      <c r="H37" s="20">
        <v>4</v>
      </c>
      <c r="I37" s="56">
        <v>19</v>
      </c>
      <c r="J37" s="21">
        <v>17</v>
      </c>
      <c r="K37" s="21">
        <v>6</v>
      </c>
      <c r="L37" s="31">
        <f t="shared" si="0"/>
        <v>82</v>
      </c>
      <c r="M37" s="29">
        <f t="shared" si="1"/>
        <v>72.56637168141593</v>
      </c>
      <c r="N37" s="53">
        <f t="shared" si="2"/>
        <v>18</v>
      </c>
      <c r="O37" s="54"/>
    </row>
    <row r="38" spans="1:15">
      <c r="A38" s="14">
        <v>31</v>
      </c>
      <c r="B38" s="41" t="s">
        <v>109</v>
      </c>
      <c r="C38" s="17">
        <v>19</v>
      </c>
      <c r="D38" s="17">
        <v>5</v>
      </c>
      <c r="E38" s="18">
        <v>13</v>
      </c>
      <c r="F38" s="19">
        <v>5</v>
      </c>
      <c r="G38" s="20">
        <v>18</v>
      </c>
      <c r="H38" s="20">
        <v>4</v>
      </c>
      <c r="I38" s="56">
        <v>20</v>
      </c>
      <c r="J38" s="21">
        <v>17</v>
      </c>
      <c r="K38" s="21">
        <v>4</v>
      </c>
      <c r="L38" s="31">
        <f t="shared" si="0"/>
        <v>87</v>
      </c>
      <c r="M38" s="29">
        <f t="shared" si="1"/>
        <v>76.991150442477874</v>
      </c>
      <c r="N38" s="53">
        <f t="shared" si="2"/>
        <v>18</v>
      </c>
      <c r="O38" s="54"/>
    </row>
    <row r="39" spans="1:15">
      <c r="A39" s="14">
        <v>32</v>
      </c>
      <c r="B39" s="41" t="s">
        <v>110</v>
      </c>
      <c r="C39" s="38">
        <v>1</v>
      </c>
      <c r="D39" s="38">
        <v>2</v>
      </c>
      <c r="E39" s="39">
        <v>0</v>
      </c>
      <c r="F39" s="40">
        <v>1</v>
      </c>
      <c r="G39" s="20">
        <v>3</v>
      </c>
      <c r="H39" s="20">
        <v>0</v>
      </c>
      <c r="I39" s="56">
        <v>3</v>
      </c>
      <c r="J39" s="21">
        <v>0</v>
      </c>
      <c r="K39" s="21">
        <v>0</v>
      </c>
      <c r="L39" s="31">
        <f t="shared" si="0"/>
        <v>7</v>
      </c>
      <c r="M39" s="29">
        <f t="shared" si="1"/>
        <v>6.1946902654867255</v>
      </c>
      <c r="N39" s="53">
        <f t="shared" si="2"/>
        <v>3</v>
      </c>
      <c r="O39" s="54"/>
    </row>
    <row r="40" spans="1:15">
      <c r="A40" s="14">
        <v>33</v>
      </c>
      <c r="B40" s="41" t="s">
        <v>111</v>
      </c>
      <c r="C40" s="17">
        <v>0</v>
      </c>
      <c r="D40" s="17">
        <v>0</v>
      </c>
      <c r="E40" s="18">
        <v>0</v>
      </c>
      <c r="F40" s="19">
        <v>0</v>
      </c>
      <c r="G40" s="20">
        <v>0</v>
      </c>
      <c r="H40" s="20">
        <v>0</v>
      </c>
      <c r="I40" s="56">
        <v>0</v>
      </c>
      <c r="J40" s="21">
        <v>0</v>
      </c>
      <c r="K40" s="21">
        <v>0</v>
      </c>
      <c r="L40" s="31">
        <f t="shared" si="0"/>
        <v>0</v>
      </c>
      <c r="M40" s="29">
        <f t="shared" si="1"/>
        <v>0</v>
      </c>
      <c r="N40" s="53">
        <f t="shared" si="2"/>
        <v>0</v>
      </c>
      <c r="O40" s="54"/>
    </row>
    <row r="41" spans="1:15">
      <c r="A41" s="14">
        <v>34</v>
      </c>
      <c r="B41" s="41" t="s">
        <v>112</v>
      </c>
      <c r="C41" s="17">
        <v>5</v>
      </c>
      <c r="D41" s="17">
        <v>2</v>
      </c>
      <c r="E41" s="18">
        <v>5</v>
      </c>
      <c r="F41" s="19">
        <v>1</v>
      </c>
      <c r="G41" s="20">
        <v>9</v>
      </c>
      <c r="H41" s="20">
        <v>3</v>
      </c>
      <c r="I41" s="56">
        <v>10</v>
      </c>
      <c r="J41" s="21">
        <v>7</v>
      </c>
      <c r="K41" s="21">
        <v>3</v>
      </c>
      <c r="L41" s="31">
        <f t="shared" si="0"/>
        <v>36</v>
      </c>
      <c r="M41" s="29">
        <f t="shared" si="1"/>
        <v>31.858407079646017</v>
      </c>
      <c r="N41" s="53">
        <f t="shared" si="2"/>
        <v>9</v>
      </c>
      <c r="O41" s="54"/>
    </row>
    <row r="42" spans="1:15">
      <c r="A42" s="14">
        <v>35</v>
      </c>
      <c r="B42" s="41" t="s">
        <v>113</v>
      </c>
      <c r="C42" s="17">
        <v>15</v>
      </c>
      <c r="D42" s="17">
        <v>2</v>
      </c>
      <c r="E42" s="18">
        <v>11</v>
      </c>
      <c r="F42" s="19">
        <v>5</v>
      </c>
      <c r="G42" s="20">
        <v>15</v>
      </c>
      <c r="H42" s="20">
        <v>3</v>
      </c>
      <c r="I42" s="56">
        <v>18</v>
      </c>
      <c r="J42" s="21">
        <v>16</v>
      </c>
      <c r="K42" s="21">
        <v>2</v>
      </c>
      <c r="L42" s="31">
        <f t="shared" si="0"/>
        <v>75</v>
      </c>
      <c r="M42" s="29">
        <f t="shared" si="1"/>
        <v>66.371681415929203</v>
      </c>
      <c r="N42" s="53">
        <f t="shared" si="2"/>
        <v>12</v>
      </c>
      <c r="O42" s="54"/>
    </row>
    <row r="43" spans="1:15">
      <c r="A43" s="14">
        <v>36</v>
      </c>
      <c r="B43" s="41" t="s">
        <v>114</v>
      </c>
      <c r="C43" s="17">
        <v>11</v>
      </c>
      <c r="D43" s="17">
        <v>3</v>
      </c>
      <c r="E43" s="18">
        <v>11</v>
      </c>
      <c r="F43" s="19">
        <v>6</v>
      </c>
      <c r="G43" s="20">
        <v>17</v>
      </c>
      <c r="H43" s="20">
        <v>4</v>
      </c>
      <c r="I43" s="56">
        <v>17</v>
      </c>
      <c r="J43" s="21">
        <v>16</v>
      </c>
      <c r="K43" s="21">
        <v>5</v>
      </c>
      <c r="L43" s="31">
        <f t="shared" si="0"/>
        <v>72</v>
      </c>
      <c r="M43" s="29">
        <f t="shared" si="1"/>
        <v>63.716814159292035</v>
      </c>
      <c r="N43" s="53">
        <f t="shared" si="2"/>
        <v>18</v>
      </c>
      <c r="O43" s="54"/>
    </row>
    <row r="44" spans="1:15">
      <c r="A44" s="14">
        <v>37</v>
      </c>
      <c r="B44" s="41" t="s">
        <v>115</v>
      </c>
      <c r="C44" s="17">
        <v>8</v>
      </c>
      <c r="D44" s="17">
        <v>2</v>
      </c>
      <c r="E44" s="18">
        <v>7</v>
      </c>
      <c r="F44" s="19">
        <v>2</v>
      </c>
      <c r="G44" s="20">
        <v>11</v>
      </c>
      <c r="H44" s="20">
        <v>2</v>
      </c>
      <c r="I44" s="56">
        <v>9</v>
      </c>
      <c r="J44" s="21">
        <v>7</v>
      </c>
      <c r="K44" s="21">
        <v>4</v>
      </c>
      <c r="L44" s="31">
        <f t="shared" si="0"/>
        <v>42</v>
      </c>
      <c r="M44" s="29">
        <f t="shared" si="1"/>
        <v>37.168141592920357</v>
      </c>
      <c r="N44" s="53">
        <f t="shared" si="2"/>
        <v>10</v>
      </c>
      <c r="O44" s="54"/>
    </row>
    <row r="45" spans="1:15">
      <c r="A45" s="14">
        <v>38</v>
      </c>
      <c r="B45" s="41" t="s">
        <v>116</v>
      </c>
      <c r="C45" s="17">
        <v>5</v>
      </c>
      <c r="D45" s="17">
        <v>1</v>
      </c>
      <c r="E45" s="18">
        <v>5</v>
      </c>
      <c r="F45" s="19">
        <v>1</v>
      </c>
      <c r="G45" s="20">
        <v>9</v>
      </c>
      <c r="H45" s="20">
        <v>1</v>
      </c>
      <c r="I45" s="56">
        <v>7</v>
      </c>
      <c r="J45" s="21">
        <v>6</v>
      </c>
      <c r="K45" s="21">
        <v>1</v>
      </c>
      <c r="L45" s="31">
        <f t="shared" si="0"/>
        <v>32</v>
      </c>
      <c r="M45" s="29">
        <f t="shared" si="1"/>
        <v>28.318584070796462</v>
      </c>
      <c r="N45" s="53">
        <f t="shared" si="2"/>
        <v>4</v>
      </c>
      <c r="O45" s="54"/>
    </row>
    <row r="46" spans="1:15">
      <c r="A46" s="14">
        <v>39</v>
      </c>
      <c r="B46" s="41" t="s">
        <v>117</v>
      </c>
      <c r="C46" s="17">
        <v>0</v>
      </c>
      <c r="D46" s="17">
        <v>0</v>
      </c>
      <c r="E46" s="18">
        <v>0</v>
      </c>
      <c r="F46" s="19">
        <v>0</v>
      </c>
      <c r="G46" s="20">
        <v>0</v>
      </c>
      <c r="H46" s="20">
        <v>0</v>
      </c>
      <c r="I46" s="56">
        <v>0</v>
      </c>
      <c r="J46" s="21">
        <v>0</v>
      </c>
      <c r="K46" s="21">
        <v>0</v>
      </c>
      <c r="L46" s="31">
        <f t="shared" si="0"/>
        <v>0</v>
      </c>
      <c r="M46" s="29">
        <f t="shared" si="1"/>
        <v>0</v>
      </c>
      <c r="N46" s="53">
        <f t="shared" si="2"/>
        <v>0</v>
      </c>
      <c r="O46" s="54"/>
    </row>
    <row r="47" spans="1:15">
      <c r="A47" s="14">
        <v>40</v>
      </c>
      <c r="B47" s="41" t="s">
        <v>118</v>
      </c>
      <c r="C47" s="17">
        <v>9</v>
      </c>
      <c r="D47" s="17">
        <v>1</v>
      </c>
      <c r="E47" s="18">
        <v>5</v>
      </c>
      <c r="F47" s="19">
        <v>4</v>
      </c>
      <c r="G47" s="20">
        <v>10</v>
      </c>
      <c r="H47" s="20">
        <v>0</v>
      </c>
      <c r="I47" s="56">
        <v>9</v>
      </c>
      <c r="J47" s="21">
        <v>8</v>
      </c>
      <c r="K47" s="21">
        <v>3</v>
      </c>
      <c r="L47" s="31">
        <f t="shared" si="0"/>
        <v>41</v>
      </c>
      <c r="M47" s="29">
        <f t="shared" si="1"/>
        <v>36.283185840707965</v>
      </c>
      <c r="N47" s="53">
        <f t="shared" si="2"/>
        <v>8</v>
      </c>
      <c r="O47" s="54"/>
    </row>
    <row r="48" spans="1:15">
      <c r="A48" s="14">
        <v>41</v>
      </c>
      <c r="B48" s="41" t="s">
        <v>119</v>
      </c>
      <c r="C48" s="17">
        <v>3</v>
      </c>
      <c r="D48" s="17">
        <v>0</v>
      </c>
      <c r="E48" s="18">
        <v>3</v>
      </c>
      <c r="F48" s="19">
        <v>2</v>
      </c>
      <c r="G48" s="20">
        <v>2</v>
      </c>
      <c r="H48" s="20">
        <v>0</v>
      </c>
      <c r="I48" s="56">
        <v>2</v>
      </c>
      <c r="J48" s="21">
        <v>2</v>
      </c>
      <c r="K48" s="21">
        <v>0</v>
      </c>
      <c r="L48" s="31">
        <f t="shared" si="0"/>
        <v>12</v>
      </c>
      <c r="M48" s="29">
        <f t="shared" si="1"/>
        <v>10.619469026548673</v>
      </c>
      <c r="N48" s="53">
        <f t="shared" si="2"/>
        <v>2</v>
      </c>
      <c r="O48" s="54"/>
    </row>
    <row r="49" spans="1:15">
      <c r="A49" s="14">
        <v>42</v>
      </c>
      <c r="B49" s="41" t="s">
        <v>120</v>
      </c>
      <c r="C49" s="17">
        <v>5</v>
      </c>
      <c r="D49" s="17">
        <v>3</v>
      </c>
      <c r="E49" s="18">
        <v>12</v>
      </c>
      <c r="F49" s="19">
        <v>5</v>
      </c>
      <c r="G49" s="20">
        <v>17</v>
      </c>
      <c r="H49" s="20">
        <v>4</v>
      </c>
      <c r="I49" s="56">
        <v>18</v>
      </c>
      <c r="J49" s="21">
        <v>16</v>
      </c>
      <c r="K49" s="21">
        <v>3</v>
      </c>
      <c r="L49" s="31">
        <f t="shared" si="0"/>
        <v>68</v>
      </c>
      <c r="M49" s="29">
        <f t="shared" si="1"/>
        <v>60.176991150442475</v>
      </c>
      <c r="N49" s="53">
        <f t="shared" si="2"/>
        <v>15</v>
      </c>
      <c r="O49" s="54"/>
    </row>
    <row r="51" spans="1:15">
      <c r="B51" s="13" t="s">
        <v>205</v>
      </c>
    </row>
  </sheetData>
  <sortState ref="B8:M49">
    <sortCondition ref="B8:B49"/>
  </sortState>
  <mergeCells count="10">
    <mergeCell ref="L6:M6"/>
    <mergeCell ref="N6:O6"/>
    <mergeCell ref="A1:K1"/>
    <mergeCell ref="A2:K2"/>
    <mergeCell ref="A3:K3"/>
    <mergeCell ref="A4:K4"/>
    <mergeCell ref="J5:K5"/>
    <mergeCell ref="C5:D5"/>
    <mergeCell ref="E5:F5"/>
    <mergeCell ref="G5:H5"/>
  </mergeCells>
  <pageMargins left="0.7" right="0.48" top="0.35" bottom="0.39" header="0.3" footer="0.3"/>
  <pageSetup paperSize="9" scale="87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>
      <selection activeCell="F55" sqref="F55"/>
    </sheetView>
  </sheetViews>
  <sheetFormatPr defaultRowHeight="15"/>
  <cols>
    <col min="1" max="1" width="4.7109375" style="2" bestFit="1" customWidth="1"/>
    <col min="2" max="2" width="20.28515625" customWidth="1"/>
    <col min="3" max="3" width="8.42578125" bestFit="1" customWidth="1"/>
    <col min="4" max="4" width="13.42578125" bestFit="1" customWidth="1"/>
    <col min="5" max="5" width="8.42578125" bestFit="1" customWidth="1"/>
    <col min="6" max="6" width="9" bestFit="1" customWidth="1"/>
    <col min="7" max="7" width="9" style="2" bestFit="1" customWidth="1"/>
    <col min="8" max="8" width="12.7109375" style="2" bestFit="1" customWidth="1"/>
    <col min="9" max="9" width="8.42578125" style="2" bestFit="1" customWidth="1"/>
    <col min="10" max="10" width="13.42578125" style="2" bestFit="1" customWidth="1"/>
    <col min="11" max="11" width="10.85546875" bestFit="1" customWidth="1"/>
    <col min="12" max="12" width="0" style="2" hidden="1" customWidth="1"/>
    <col min="13" max="13" width="6" hidden="1" customWidth="1"/>
  </cols>
  <sheetData>
    <row r="1" spans="1:13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3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3">
      <c r="A3" s="71" t="s">
        <v>182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3">
      <c r="A4" s="68" t="s">
        <v>183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3" s="6" customFormat="1" ht="30">
      <c r="A5" s="9" t="s">
        <v>2</v>
      </c>
      <c r="B5" s="9" t="s">
        <v>3</v>
      </c>
      <c r="C5" s="72" t="s">
        <v>10</v>
      </c>
      <c r="D5" s="73"/>
      <c r="E5" s="72" t="s">
        <v>11</v>
      </c>
      <c r="F5" s="73"/>
      <c r="G5" s="72" t="s">
        <v>12</v>
      </c>
      <c r="H5" s="73"/>
      <c r="I5" s="72" t="s">
        <v>13</v>
      </c>
      <c r="J5" s="73"/>
      <c r="K5" s="10" t="s">
        <v>14</v>
      </c>
    </row>
    <row r="6" spans="1:13" s="2" customFormat="1">
      <c r="A6" s="66"/>
      <c r="B6" s="66"/>
      <c r="C6" s="1" t="s">
        <v>4</v>
      </c>
      <c r="D6" s="5" t="s">
        <v>20</v>
      </c>
      <c r="E6" s="1" t="s">
        <v>4</v>
      </c>
      <c r="F6" s="5" t="s">
        <v>20</v>
      </c>
      <c r="G6" s="5" t="s">
        <v>4</v>
      </c>
      <c r="H6" s="5" t="s">
        <v>20</v>
      </c>
      <c r="I6" s="7" t="s">
        <v>4</v>
      </c>
      <c r="J6" s="5" t="s">
        <v>20</v>
      </c>
      <c r="K6" s="3" t="s">
        <v>4</v>
      </c>
    </row>
    <row r="7" spans="1:13" s="2" customFormat="1">
      <c r="A7" s="67"/>
      <c r="B7" s="67"/>
      <c r="C7" s="5" t="s">
        <v>77</v>
      </c>
      <c r="D7" s="5" t="s">
        <v>210</v>
      </c>
      <c r="E7" s="5" t="s">
        <v>76</v>
      </c>
      <c r="F7" s="5" t="s">
        <v>74</v>
      </c>
      <c r="G7" s="5" t="s">
        <v>75</v>
      </c>
      <c r="H7" s="5" t="s">
        <v>209</v>
      </c>
      <c r="I7" s="43" t="s">
        <v>76</v>
      </c>
      <c r="J7" s="5" t="s">
        <v>208</v>
      </c>
      <c r="K7" s="32" t="s">
        <v>178</v>
      </c>
      <c r="L7" s="37" t="s">
        <v>203</v>
      </c>
      <c r="M7" s="12" t="s">
        <v>26</v>
      </c>
    </row>
    <row r="8" spans="1:13">
      <c r="A8" s="5">
        <v>1</v>
      </c>
      <c r="B8" s="33" t="s">
        <v>27</v>
      </c>
      <c r="C8" s="4">
        <v>0</v>
      </c>
      <c r="D8" s="4">
        <v>0</v>
      </c>
      <c r="E8" s="4">
        <v>0</v>
      </c>
      <c r="F8" s="4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37">
        <f t="shared" ref="L8:L50" si="0">SUM(C8:K8)</f>
        <v>0</v>
      </c>
      <c r="M8" s="44">
        <f>L8*100/117</f>
        <v>0</v>
      </c>
    </row>
    <row r="9" spans="1:13">
      <c r="A9" s="5">
        <v>2</v>
      </c>
      <c r="B9" s="33" t="s">
        <v>28</v>
      </c>
      <c r="C9" s="4">
        <v>18</v>
      </c>
      <c r="D9" s="4">
        <v>0</v>
      </c>
      <c r="E9" s="4">
        <v>13</v>
      </c>
      <c r="F9" s="4">
        <v>0</v>
      </c>
      <c r="G9" s="11">
        <v>15</v>
      </c>
      <c r="H9" s="11">
        <v>6</v>
      </c>
      <c r="I9" s="11">
        <v>12</v>
      </c>
      <c r="J9" s="11">
        <v>4</v>
      </c>
      <c r="K9" s="11">
        <v>4</v>
      </c>
      <c r="L9" s="37">
        <f t="shared" si="0"/>
        <v>72</v>
      </c>
      <c r="M9" s="44">
        <f t="shared" ref="M9:M54" si="1">L9*100/117</f>
        <v>61.53846153846154</v>
      </c>
    </row>
    <row r="10" spans="1:13">
      <c r="A10" s="5">
        <v>3</v>
      </c>
      <c r="B10" s="33" t="s">
        <v>29</v>
      </c>
      <c r="C10" s="4">
        <v>14</v>
      </c>
      <c r="D10" s="4">
        <v>1</v>
      </c>
      <c r="E10" s="4">
        <v>9</v>
      </c>
      <c r="F10" s="4">
        <v>0</v>
      </c>
      <c r="G10" s="11">
        <v>13</v>
      </c>
      <c r="H10" s="11">
        <v>5</v>
      </c>
      <c r="I10" s="11">
        <v>15</v>
      </c>
      <c r="J10" s="11">
        <v>6</v>
      </c>
      <c r="K10" s="11">
        <v>2</v>
      </c>
      <c r="L10" s="37">
        <f t="shared" si="0"/>
        <v>65</v>
      </c>
      <c r="M10" s="44">
        <f t="shared" si="1"/>
        <v>55.555555555555557</v>
      </c>
    </row>
    <row r="11" spans="1:13">
      <c r="A11" s="5">
        <v>4</v>
      </c>
      <c r="B11" s="33" t="s">
        <v>30</v>
      </c>
      <c r="C11" s="4">
        <v>19</v>
      </c>
      <c r="D11" s="4">
        <v>3</v>
      </c>
      <c r="E11" s="4">
        <v>11</v>
      </c>
      <c r="F11" s="4">
        <v>0</v>
      </c>
      <c r="G11" s="11">
        <v>11</v>
      </c>
      <c r="H11" s="11">
        <v>3</v>
      </c>
      <c r="I11" s="11">
        <v>16</v>
      </c>
      <c r="J11" s="11">
        <v>5</v>
      </c>
      <c r="K11" s="11">
        <v>4</v>
      </c>
      <c r="L11" s="37">
        <f t="shared" si="0"/>
        <v>72</v>
      </c>
      <c r="M11" s="44">
        <f t="shared" si="1"/>
        <v>61.53846153846154</v>
      </c>
    </row>
    <row r="12" spans="1:13">
      <c r="A12" s="5">
        <v>5</v>
      </c>
      <c r="B12" s="33" t="s">
        <v>31</v>
      </c>
      <c r="C12" s="4">
        <v>0</v>
      </c>
      <c r="D12" s="4">
        <v>0</v>
      </c>
      <c r="E12" s="4">
        <v>0</v>
      </c>
      <c r="F12" s="4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37">
        <f t="shared" si="0"/>
        <v>0</v>
      </c>
      <c r="M12" s="44">
        <f t="shared" si="1"/>
        <v>0</v>
      </c>
    </row>
    <row r="13" spans="1:13">
      <c r="A13" s="5">
        <v>6</v>
      </c>
      <c r="B13" s="33" t="s">
        <v>32</v>
      </c>
      <c r="C13" s="4">
        <v>24</v>
      </c>
      <c r="D13" s="4">
        <v>3</v>
      </c>
      <c r="E13" s="4">
        <v>18</v>
      </c>
      <c r="F13" s="4">
        <v>1</v>
      </c>
      <c r="G13" s="11">
        <v>22</v>
      </c>
      <c r="H13" s="11">
        <v>7</v>
      </c>
      <c r="I13" s="11">
        <v>19</v>
      </c>
      <c r="J13" s="11">
        <v>7</v>
      </c>
      <c r="K13" s="11">
        <v>6</v>
      </c>
      <c r="L13" s="37">
        <f t="shared" si="0"/>
        <v>107</v>
      </c>
      <c r="M13" s="44">
        <f t="shared" si="1"/>
        <v>91.452991452991455</v>
      </c>
    </row>
    <row r="14" spans="1:13">
      <c r="A14" s="5">
        <v>7</v>
      </c>
      <c r="B14" s="33" t="s">
        <v>33</v>
      </c>
      <c r="C14" s="4">
        <v>1</v>
      </c>
      <c r="D14" s="4">
        <v>0</v>
      </c>
      <c r="E14" s="4">
        <v>0</v>
      </c>
      <c r="F14" s="4">
        <v>0</v>
      </c>
      <c r="G14" s="11">
        <v>1</v>
      </c>
      <c r="H14" s="11">
        <v>0</v>
      </c>
      <c r="I14" s="11">
        <v>1</v>
      </c>
      <c r="J14" s="11">
        <v>0</v>
      </c>
      <c r="K14" s="11">
        <v>1</v>
      </c>
      <c r="L14" s="37">
        <f t="shared" si="0"/>
        <v>4</v>
      </c>
      <c r="M14" s="44">
        <f t="shared" si="1"/>
        <v>3.4188034188034186</v>
      </c>
    </row>
    <row r="15" spans="1:13">
      <c r="A15" s="5">
        <v>8</v>
      </c>
      <c r="B15" s="33" t="s">
        <v>34</v>
      </c>
      <c r="C15" s="4">
        <v>0</v>
      </c>
      <c r="D15" s="4">
        <v>0</v>
      </c>
      <c r="E15" s="4">
        <v>1</v>
      </c>
      <c r="F15" s="4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37">
        <f t="shared" si="0"/>
        <v>1</v>
      </c>
      <c r="M15" s="44">
        <f t="shared" si="1"/>
        <v>0.85470085470085466</v>
      </c>
    </row>
    <row r="16" spans="1:13">
      <c r="A16" s="5">
        <v>9</v>
      </c>
      <c r="B16" s="33" t="s">
        <v>35</v>
      </c>
      <c r="C16" s="4">
        <v>0</v>
      </c>
      <c r="D16" s="4">
        <v>0</v>
      </c>
      <c r="E16" s="4">
        <v>0</v>
      </c>
      <c r="F16" s="4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37">
        <f t="shared" si="0"/>
        <v>0</v>
      </c>
      <c r="M16" s="44">
        <f t="shared" si="1"/>
        <v>0</v>
      </c>
    </row>
    <row r="17" spans="1:13">
      <c r="A17" s="5">
        <v>10</v>
      </c>
      <c r="B17" s="33" t="s">
        <v>36</v>
      </c>
      <c r="C17" s="4">
        <v>28</v>
      </c>
      <c r="D17" s="4">
        <v>3</v>
      </c>
      <c r="E17" s="4">
        <v>17</v>
      </c>
      <c r="F17" s="4">
        <v>1</v>
      </c>
      <c r="G17" s="11">
        <v>21</v>
      </c>
      <c r="H17" s="11">
        <v>6</v>
      </c>
      <c r="I17" s="11">
        <v>19</v>
      </c>
      <c r="J17" s="11">
        <v>7</v>
      </c>
      <c r="K17" s="11">
        <v>6</v>
      </c>
      <c r="L17" s="37">
        <f t="shared" si="0"/>
        <v>108</v>
      </c>
      <c r="M17" s="44">
        <f t="shared" si="1"/>
        <v>92.307692307692307</v>
      </c>
    </row>
    <row r="18" spans="1:13">
      <c r="A18" s="5">
        <v>11</v>
      </c>
      <c r="B18" s="33" t="s">
        <v>37</v>
      </c>
      <c r="C18" s="4">
        <v>0</v>
      </c>
      <c r="D18" s="4">
        <v>0</v>
      </c>
      <c r="E18" s="4">
        <v>0</v>
      </c>
      <c r="F18" s="4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37">
        <f t="shared" si="0"/>
        <v>0</v>
      </c>
      <c r="M18" s="44">
        <f t="shared" si="1"/>
        <v>0</v>
      </c>
    </row>
    <row r="19" spans="1:13">
      <c r="A19" s="5">
        <v>12</v>
      </c>
      <c r="B19" s="33" t="s">
        <v>38</v>
      </c>
      <c r="C19" s="4">
        <v>0</v>
      </c>
      <c r="D19" s="4">
        <v>0</v>
      </c>
      <c r="E19" s="4">
        <v>0</v>
      </c>
      <c r="F19" s="4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37">
        <f t="shared" si="0"/>
        <v>0</v>
      </c>
      <c r="M19" s="44">
        <f t="shared" si="1"/>
        <v>0</v>
      </c>
    </row>
    <row r="20" spans="1:13">
      <c r="A20" s="5">
        <v>13</v>
      </c>
      <c r="B20" s="33" t="s">
        <v>39</v>
      </c>
      <c r="C20" s="4">
        <v>20</v>
      </c>
      <c r="D20" s="4">
        <v>4</v>
      </c>
      <c r="E20" s="4">
        <v>9</v>
      </c>
      <c r="F20" s="4">
        <v>3</v>
      </c>
      <c r="G20" s="11">
        <v>12</v>
      </c>
      <c r="H20" s="11">
        <v>0</v>
      </c>
      <c r="I20" s="11">
        <v>11</v>
      </c>
      <c r="J20" s="11">
        <v>7</v>
      </c>
      <c r="K20" s="11">
        <v>2</v>
      </c>
      <c r="L20" s="37">
        <f t="shared" si="0"/>
        <v>68</v>
      </c>
      <c r="M20" s="44">
        <f t="shared" si="1"/>
        <v>58.119658119658119</v>
      </c>
    </row>
    <row r="21" spans="1:13">
      <c r="A21" s="5">
        <v>14</v>
      </c>
      <c r="B21" s="33" t="s">
        <v>40</v>
      </c>
      <c r="C21" s="4">
        <v>13</v>
      </c>
      <c r="D21" s="4">
        <v>3</v>
      </c>
      <c r="E21" s="4">
        <v>7</v>
      </c>
      <c r="F21" s="4">
        <v>3</v>
      </c>
      <c r="G21" s="11">
        <v>8</v>
      </c>
      <c r="H21" s="11">
        <v>3</v>
      </c>
      <c r="I21" s="11">
        <v>7</v>
      </c>
      <c r="J21" s="11">
        <v>2</v>
      </c>
      <c r="K21" s="11">
        <v>2</v>
      </c>
      <c r="L21" s="37">
        <f t="shared" si="0"/>
        <v>48</v>
      </c>
      <c r="M21" s="44">
        <f t="shared" si="1"/>
        <v>41.025641025641029</v>
      </c>
    </row>
    <row r="22" spans="1:13">
      <c r="A22" s="5">
        <v>15</v>
      </c>
      <c r="B22" s="33" t="s">
        <v>41</v>
      </c>
      <c r="C22" s="4">
        <v>0</v>
      </c>
      <c r="D22" s="4">
        <v>0</v>
      </c>
      <c r="E22" s="4">
        <v>0</v>
      </c>
      <c r="F22" s="4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37">
        <f t="shared" si="0"/>
        <v>0</v>
      </c>
      <c r="M22" s="44">
        <f t="shared" si="1"/>
        <v>0</v>
      </c>
    </row>
    <row r="23" spans="1:13">
      <c r="A23" s="5">
        <v>16</v>
      </c>
      <c r="B23" s="33" t="s">
        <v>42</v>
      </c>
      <c r="C23" s="4">
        <v>0</v>
      </c>
      <c r="D23" s="4">
        <v>0</v>
      </c>
      <c r="E23" s="4">
        <v>0</v>
      </c>
      <c r="F23" s="4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37">
        <f t="shared" si="0"/>
        <v>0</v>
      </c>
      <c r="M23" s="44">
        <f t="shared" si="1"/>
        <v>0</v>
      </c>
    </row>
    <row r="24" spans="1:13">
      <c r="A24" s="5">
        <v>17</v>
      </c>
      <c r="B24" s="33" t="s">
        <v>43</v>
      </c>
      <c r="C24" s="4">
        <v>8</v>
      </c>
      <c r="D24" s="4">
        <v>2</v>
      </c>
      <c r="E24" s="4">
        <v>5</v>
      </c>
      <c r="F24" s="4">
        <v>0</v>
      </c>
      <c r="G24" s="11">
        <v>5</v>
      </c>
      <c r="H24" s="11">
        <v>0</v>
      </c>
      <c r="I24" s="11">
        <v>7</v>
      </c>
      <c r="J24" s="11">
        <v>4</v>
      </c>
      <c r="K24" s="11">
        <v>1</v>
      </c>
      <c r="L24" s="37">
        <f t="shared" si="0"/>
        <v>32</v>
      </c>
      <c r="M24" s="44">
        <f t="shared" si="1"/>
        <v>27.350427350427349</v>
      </c>
    </row>
    <row r="25" spans="1:13">
      <c r="A25" s="5">
        <v>18</v>
      </c>
      <c r="B25" s="33" t="s">
        <v>44</v>
      </c>
      <c r="C25" s="4">
        <v>16</v>
      </c>
      <c r="D25" s="4">
        <v>3</v>
      </c>
      <c r="E25" s="4">
        <v>10</v>
      </c>
      <c r="F25" s="4">
        <v>6</v>
      </c>
      <c r="G25" s="11">
        <v>19</v>
      </c>
      <c r="H25" s="11">
        <v>0</v>
      </c>
      <c r="I25" s="11">
        <v>16</v>
      </c>
      <c r="J25" s="11">
        <v>4</v>
      </c>
      <c r="K25" s="11">
        <v>5</v>
      </c>
      <c r="L25" s="37">
        <f t="shared" si="0"/>
        <v>79</v>
      </c>
      <c r="M25" s="44">
        <f t="shared" si="1"/>
        <v>67.521367521367523</v>
      </c>
    </row>
    <row r="26" spans="1:13">
      <c r="A26" s="5">
        <v>19</v>
      </c>
      <c r="B26" s="33" t="s">
        <v>45</v>
      </c>
      <c r="C26" s="4">
        <v>12</v>
      </c>
      <c r="D26" s="4">
        <v>3</v>
      </c>
      <c r="E26" s="4">
        <v>9</v>
      </c>
      <c r="F26" s="4">
        <v>4</v>
      </c>
      <c r="G26" s="11">
        <v>10</v>
      </c>
      <c r="H26" s="11">
        <v>1</v>
      </c>
      <c r="I26" s="11">
        <v>14</v>
      </c>
      <c r="J26" s="11">
        <v>1</v>
      </c>
      <c r="K26" s="11">
        <v>3</v>
      </c>
      <c r="L26" s="37">
        <f t="shared" si="0"/>
        <v>57</v>
      </c>
      <c r="M26" s="44">
        <f t="shared" si="1"/>
        <v>48.717948717948715</v>
      </c>
    </row>
    <row r="27" spans="1:13">
      <c r="A27" s="5">
        <v>20</v>
      </c>
      <c r="B27" s="33" t="s">
        <v>46</v>
      </c>
      <c r="C27" s="4">
        <v>22</v>
      </c>
      <c r="D27" s="4">
        <v>4</v>
      </c>
      <c r="E27" s="4">
        <v>15</v>
      </c>
      <c r="F27" s="4">
        <v>4</v>
      </c>
      <c r="G27" s="11">
        <v>26</v>
      </c>
      <c r="H27" s="11">
        <v>4</v>
      </c>
      <c r="I27" s="11">
        <v>19</v>
      </c>
      <c r="J27" s="11">
        <v>7</v>
      </c>
      <c r="K27" s="11">
        <v>7</v>
      </c>
      <c r="L27" s="37">
        <f t="shared" si="0"/>
        <v>108</v>
      </c>
      <c r="M27" s="44">
        <f t="shared" si="1"/>
        <v>92.307692307692307</v>
      </c>
    </row>
    <row r="28" spans="1:13">
      <c r="A28" s="5">
        <v>21</v>
      </c>
      <c r="B28" s="33" t="s">
        <v>47</v>
      </c>
      <c r="C28" s="4">
        <v>0</v>
      </c>
      <c r="D28" s="4">
        <v>0</v>
      </c>
      <c r="E28" s="4">
        <v>0</v>
      </c>
      <c r="F28" s="4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37">
        <f t="shared" si="0"/>
        <v>0</v>
      </c>
      <c r="M28" s="44">
        <f t="shared" si="1"/>
        <v>0</v>
      </c>
    </row>
    <row r="29" spans="1:13">
      <c r="A29" s="5">
        <v>22</v>
      </c>
      <c r="B29" s="33" t="s">
        <v>48</v>
      </c>
      <c r="C29" s="4">
        <v>0</v>
      </c>
      <c r="D29" s="4">
        <v>0</v>
      </c>
      <c r="E29" s="4">
        <v>0</v>
      </c>
      <c r="F29" s="4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37">
        <f t="shared" si="0"/>
        <v>0</v>
      </c>
      <c r="M29" s="44">
        <f t="shared" si="1"/>
        <v>0</v>
      </c>
    </row>
    <row r="30" spans="1:13">
      <c r="A30" s="5">
        <v>23</v>
      </c>
      <c r="B30" s="33" t="s">
        <v>49</v>
      </c>
      <c r="C30" s="4">
        <v>0</v>
      </c>
      <c r="D30" s="4">
        <v>0</v>
      </c>
      <c r="E30" s="4">
        <v>0</v>
      </c>
      <c r="F30" s="4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37">
        <f t="shared" si="0"/>
        <v>0</v>
      </c>
      <c r="M30" s="44">
        <f t="shared" si="1"/>
        <v>0</v>
      </c>
    </row>
    <row r="31" spans="1:13">
      <c r="A31" s="5">
        <v>24</v>
      </c>
      <c r="B31" s="33" t="s">
        <v>50</v>
      </c>
      <c r="C31" s="4">
        <v>0</v>
      </c>
      <c r="D31" s="4">
        <v>0</v>
      </c>
      <c r="E31" s="4">
        <v>0</v>
      </c>
      <c r="F31" s="4">
        <v>0</v>
      </c>
      <c r="G31" s="11">
        <v>0</v>
      </c>
      <c r="H31" s="11">
        <v>0</v>
      </c>
      <c r="I31" s="11">
        <v>0</v>
      </c>
      <c r="J31" s="11">
        <v>0</v>
      </c>
      <c r="K31" s="11">
        <v>3</v>
      </c>
      <c r="L31" s="37">
        <f t="shared" si="0"/>
        <v>3</v>
      </c>
      <c r="M31" s="44">
        <f t="shared" si="1"/>
        <v>2.5641025641025643</v>
      </c>
    </row>
    <row r="32" spans="1:13" ht="24">
      <c r="A32" s="5">
        <v>25</v>
      </c>
      <c r="B32" s="33" t="s">
        <v>51</v>
      </c>
      <c r="C32" s="4">
        <v>20</v>
      </c>
      <c r="D32" s="4">
        <v>3</v>
      </c>
      <c r="E32" s="4">
        <v>9</v>
      </c>
      <c r="F32" s="4">
        <v>7</v>
      </c>
      <c r="G32" s="11">
        <v>12</v>
      </c>
      <c r="H32" s="11">
        <v>0</v>
      </c>
      <c r="I32" s="11">
        <v>16</v>
      </c>
      <c r="J32" s="11">
        <v>4</v>
      </c>
      <c r="K32" s="11">
        <v>0</v>
      </c>
      <c r="L32" s="37">
        <f t="shared" si="0"/>
        <v>71</v>
      </c>
      <c r="M32" s="44">
        <f t="shared" si="1"/>
        <v>60.683760683760681</v>
      </c>
    </row>
    <row r="33" spans="1:13">
      <c r="A33" s="5">
        <v>26</v>
      </c>
      <c r="B33" s="33" t="s">
        <v>52</v>
      </c>
      <c r="C33" s="4">
        <v>18</v>
      </c>
      <c r="D33" s="4">
        <v>3</v>
      </c>
      <c r="E33" s="4">
        <v>12</v>
      </c>
      <c r="F33" s="4">
        <v>5</v>
      </c>
      <c r="G33" s="11">
        <v>21</v>
      </c>
      <c r="H33" s="11">
        <v>0</v>
      </c>
      <c r="I33" s="11">
        <v>0</v>
      </c>
      <c r="J33" s="11">
        <v>3</v>
      </c>
      <c r="K33" s="11">
        <v>5</v>
      </c>
      <c r="L33" s="37">
        <f t="shared" si="0"/>
        <v>67</v>
      </c>
      <c r="M33" s="44">
        <f t="shared" si="1"/>
        <v>57.264957264957268</v>
      </c>
    </row>
    <row r="34" spans="1:13">
      <c r="A34" s="5">
        <v>27</v>
      </c>
      <c r="B34" s="33" t="s">
        <v>53</v>
      </c>
      <c r="C34" s="4">
        <v>6</v>
      </c>
      <c r="D34" s="4">
        <v>3</v>
      </c>
      <c r="E34" s="4">
        <v>4</v>
      </c>
      <c r="F34" s="4">
        <v>2</v>
      </c>
      <c r="G34" s="11">
        <v>6</v>
      </c>
      <c r="H34" s="11">
        <v>0</v>
      </c>
      <c r="I34" s="11">
        <v>10</v>
      </c>
      <c r="J34" s="11">
        <v>2</v>
      </c>
      <c r="K34" s="11">
        <v>1</v>
      </c>
      <c r="L34" s="37">
        <f t="shared" si="0"/>
        <v>34</v>
      </c>
      <c r="M34" s="44">
        <f t="shared" si="1"/>
        <v>29.05982905982906</v>
      </c>
    </row>
    <row r="35" spans="1:13">
      <c r="A35" s="5">
        <v>28</v>
      </c>
      <c r="B35" s="33" t="s">
        <v>54</v>
      </c>
      <c r="C35" s="4">
        <v>0</v>
      </c>
      <c r="D35" s="4">
        <v>0</v>
      </c>
      <c r="E35" s="4">
        <v>0</v>
      </c>
      <c r="F35" s="4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37">
        <f t="shared" si="0"/>
        <v>0</v>
      </c>
      <c r="M35" s="44">
        <f t="shared" si="1"/>
        <v>0</v>
      </c>
    </row>
    <row r="36" spans="1:13">
      <c r="A36" s="5">
        <v>29</v>
      </c>
      <c r="B36" s="33" t="s">
        <v>55</v>
      </c>
      <c r="C36" s="4">
        <v>20</v>
      </c>
      <c r="D36" s="4">
        <v>3</v>
      </c>
      <c r="E36" s="4">
        <v>11</v>
      </c>
      <c r="F36" s="4">
        <v>6</v>
      </c>
      <c r="G36" s="11">
        <v>15</v>
      </c>
      <c r="H36" s="11">
        <v>0</v>
      </c>
      <c r="I36" s="11">
        <v>14</v>
      </c>
      <c r="J36" s="11">
        <v>3</v>
      </c>
      <c r="K36" s="11">
        <v>4</v>
      </c>
      <c r="L36" s="37">
        <f t="shared" si="0"/>
        <v>76</v>
      </c>
      <c r="M36" s="44">
        <f t="shared" si="1"/>
        <v>64.957264957264954</v>
      </c>
    </row>
    <row r="37" spans="1:13">
      <c r="A37" s="5">
        <v>30</v>
      </c>
      <c r="B37" s="33" t="s">
        <v>56</v>
      </c>
      <c r="C37" s="4">
        <v>10</v>
      </c>
      <c r="D37" s="4">
        <v>2</v>
      </c>
      <c r="E37" s="4">
        <v>4</v>
      </c>
      <c r="F37" s="4">
        <v>1</v>
      </c>
      <c r="G37" s="11">
        <v>7</v>
      </c>
      <c r="H37" s="11">
        <v>0</v>
      </c>
      <c r="I37" s="11">
        <v>10</v>
      </c>
      <c r="J37" s="11">
        <v>2</v>
      </c>
      <c r="K37" s="11">
        <v>3</v>
      </c>
      <c r="L37" s="37">
        <f t="shared" si="0"/>
        <v>39</v>
      </c>
      <c r="M37" s="44">
        <f t="shared" si="1"/>
        <v>33.333333333333336</v>
      </c>
    </row>
    <row r="38" spans="1:13">
      <c r="A38" s="5">
        <v>31</v>
      </c>
      <c r="B38" s="33" t="s">
        <v>57</v>
      </c>
      <c r="C38" s="4">
        <v>0</v>
      </c>
      <c r="D38" s="4">
        <v>0</v>
      </c>
      <c r="E38" s="4">
        <v>0</v>
      </c>
      <c r="F38" s="4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37">
        <f t="shared" si="0"/>
        <v>0</v>
      </c>
      <c r="M38" s="44">
        <f t="shared" si="1"/>
        <v>0</v>
      </c>
    </row>
    <row r="39" spans="1:13">
      <c r="A39" s="5">
        <v>32</v>
      </c>
      <c r="B39" s="33" t="s">
        <v>58</v>
      </c>
      <c r="C39" s="4">
        <v>0</v>
      </c>
      <c r="D39" s="4">
        <v>0</v>
      </c>
      <c r="E39" s="4">
        <v>0</v>
      </c>
      <c r="F39" s="4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37">
        <f t="shared" si="0"/>
        <v>0</v>
      </c>
      <c r="M39" s="44">
        <f t="shared" si="1"/>
        <v>0</v>
      </c>
    </row>
    <row r="40" spans="1:13">
      <c r="A40" s="5">
        <v>33</v>
      </c>
      <c r="B40" s="33" t="s">
        <v>59</v>
      </c>
      <c r="C40" s="4">
        <v>0</v>
      </c>
      <c r="D40" s="4">
        <v>0</v>
      </c>
      <c r="E40" s="4">
        <v>0</v>
      </c>
      <c r="F40" s="4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37">
        <f t="shared" si="0"/>
        <v>0</v>
      </c>
      <c r="M40" s="44">
        <f t="shared" si="1"/>
        <v>0</v>
      </c>
    </row>
    <row r="41" spans="1:13">
      <c r="A41" s="5">
        <v>34</v>
      </c>
      <c r="B41" s="33" t="s">
        <v>60</v>
      </c>
      <c r="C41" s="4">
        <v>13</v>
      </c>
      <c r="D41" s="4">
        <v>2</v>
      </c>
      <c r="E41" s="4">
        <v>8</v>
      </c>
      <c r="F41" s="4">
        <v>6</v>
      </c>
      <c r="G41" s="11">
        <v>11</v>
      </c>
      <c r="H41" s="11">
        <v>0</v>
      </c>
      <c r="I41" s="11">
        <v>11</v>
      </c>
      <c r="J41" s="11">
        <v>3</v>
      </c>
      <c r="K41" s="11">
        <v>2</v>
      </c>
      <c r="L41" s="37">
        <f t="shared" si="0"/>
        <v>56</v>
      </c>
      <c r="M41" s="44">
        <f t="shared" si="1"/>
        <v>47.863247863247864</v>
      </c>
    </row>
    <row r="42" spans="1:13">
      <c r="A42" s="5">
        <v>35</v>
      </c>
      <c r="B42" s="33" t="s">
        <v>61</v>
      </c>
      <c r="C42" s="4">
        <v>0</v>
      </c>
      <c r="D42" s="4">
        <v>0</v>
      </c>
      <c r="E42" s="4">
        <v>0</v>
      </c>
      <c r="F42" s="4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37">
        <f t="shared" si="0"/>
        <v>0</v>
      </c>
      <c r="M42" s="44">
        <f t="shared" si="1"/>
        <v>0</v>
      </c>
    </row>
    <row r="43" spans="1:13">
      <c r="A43" s="5">
        <v>36</v>
      </c>
      <c r="B43" s="33" t="s">
        <v>62</v>
      </c>
      <c r="C43" s="4">
        <v>0</v>
      </c>
      <c r="D43" s="4">
        <v>0</v>
      </c>
      <c r="E43" s="4">
        <v>0</v>
      </c>
      <c r="F43" s="4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37">
        <f t="shared" si="0"/>
        <v>0</v>
      </c>
      <c r="M43" s="44">
        <f t="shared" si="1"/>
        <v>0</v>
      </c>
    </row>
    <row r="44" spans="1:13" ht="24">
      <c r="A44" s="5">
        <v>37</v>
      </c>
      <c r="B44" s="33" t="s">
        <v>63</v>
      </c>
      <c r="C44" s="4">
        <v>5</v>
      </c>
      <c r="D44" s="4">
        <v>2</v>
      </c>
      <c r="E44" s="4">
        <v>4</v>
      </c>
      <c r="F44" s="4">
        <v>0</v>
      </c>
      <c r="G44" s="11">
        <v>4</v>
      </c>
      <c r="H44" s="11">
        <v>1</v>
      </c>
      <c r="I44" s="11">
        <v>4</v>
      </c>
      <c r="J44" s="11">
        <v>2</v>
      </c>
      <c r="K44" s="11">
        <v>2</v>
      </c>
      <c r="L44" s="37">
        <f t="shared" si="0"/>
        <v>24</v>
      </c>
      <c r="M44" s="44">
        <f t="shared" si="1"/>
        <v>20.512820512820515</v>
      </c>
    </row>
    <row r="45" spans="1:13">
      <c r="A45" s="5">
        <v>38</v>
      </c>
      <c r="B45" s="33" t="s">
        <v>64</v>
      </c>
      <c r="C45" s="4">
        <v>9</v>
      </c>
      <c r="D45" s="4">
        <v>4</v>
      </c>
      <c r="E45" s="4">
        <v>7</v>
      </c>
      <c r="F45" s="4">
        <v>1</v>
      </c>
      <c r="G45" s="11">
        <v>9</v>
      </c>
      <c r="H45" s="11">
        <v>0</v>
      </c>
      <c r="I45" s="11">
        <v>8</v>
      </c>
      <c r="J45" s="11">
        <v>0</v>
      </c>
      <c r="K45" s="11">
        <v>2</v>
      </c>
      <c r="L45" s="37">
        <f t="shared" si="0"/>
        <v>40</v>
      </c>
      <c r="M45" s="44">
        <f t="shared" si="1"/>
        <v>34.188034188034187</v>
      </c>
    </row>
    <row r="46" spans="1:13">
      <c r="A46" s="5">
        <v>39</v>
      </c>
      <c r="B46" s="33" t="s">
        <v>65</v>
      </c>
      <c r="C46" s="4">
        <v>0</v>
      </c>
      <c r="D46" s="4">
        <v>0</v>
      </c>
      <c r="E46" s="4">
        <v>0</v>
      </c>
      <c r="F46" s="4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37">
        <f t="shared" si="0"/>
        <v>0</v>
      </c>
      <c r="M46" s="44">
        <f t="shared" si="1"/>
        <v>0</v>
      </c>
    </row>
    <row r="47" spans="1:13">
      <c r="A47" s="5">
        <v>40</v>
      </c>
      <c r="B47" s="33" t="s">
        <v>66</v>
      </c>
      <c r="C47" s="4">
        <v>0</v>
      </c>
      <c r="D47" s="4">
        <v>0</v>
      </c>
      <c r="E47" s="4">
        <v>0</v>
      </c>
      <c r="F47" s="4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37">
        <f t="shared" si="0"/>
        <v>0</v>
      </c>
      <c r="M47" s="44">
        <f t="shared" si="1"/>
        <v>0</v>
      </c>
    </row>
    <row r="48" spans="1:13">
      <c r="A48" s="5">
        <v>41</v>
      </c>
      <c r="B48" s="33" t="s">
        <v>67</v>
      </c>
      <c r="C48" s="4">
        <v>0</v>
      </c>
      <c r="D48" s="4">
        <v>0</v>
      </c>
      <c r="E48" s="4">
        <v>0</v>
      </c>
      <c r="F48" s="4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37">
        <f t="shared" si="0"/>
        <v>0</v>
      </c>
      <c r="M48" s="44">
        <f t="shared" si="1"/>
        <v>0</v>
      </c>
    </row>
    <row r="49" spans="1:13">
      <c r="A49" s="5">
        <v>42</v>
      </c>
      <c r="B49" s="33" t="s">
        <v>68</v>
      </c>
      <c r="C49" s="4">
        <v>2</v>
      </c>
      <c r="D49" s="4">
        <v>1</v>
      </c>
      <c r="E49" s="4">
        <v>0</v>
      </c>
      <c r="F49" s="8">
        <v>0</v>
      </c>
      <c r="G49" s="28">
        <v>0</v>
      </c>
      <c r="H49" s="28">
        <v>0</v>
      </c>
      <c r="I49" s="12">
        <v>0</v>
      </c>
      <c r="J49" s="12">
        <v>0</v>
      </c>
      <c r="K49" s="12">
        <v>0</v>
      </c>
      <c r="L49" s="37">
        <f t="shared" si="0"/>
        <v>3</v>
      </c>
      <c r="M49" s="44">
        <f t="shared" si="1"/>
        <v>2.5641025641025643</v>
      </c>
    </row>
    <row r="50" spans="1:13">
      <c r="A50" s="5">
        <v>43</v>
      </c>
      <c r="B50" s="33" t="s">
        <v>69</v>
      </c>
      <c r="C50" s="4">
        <v>0</v>
      </c>
      <c r="D50" s="4">
        <v>0</v>
      </c>
      <c r="E50" s="4">
        <v>0</v>
      </c>
      <c r="F50" s="8">
        <v>0</v>
      </c>
      <c r="G50" s="28">
        <v>0</v>
      </c>
      <c r="H50" s="28">
        <v>0</v>
      </c>
      <c r="I50" s="12">
        <v>0</v>
      </c>
      <c r="J50" s="12">
        <v>0</v>
      </c>
      <c r="K50" s="12">
        <v>0</v>
      </c>
      <c r="L50" s="37">
        <f t="shared" si="0"/>
        <v>0</v>
      </c>
      <c r="M50" s="44">
        <f t="shared" si="1"/>
        <v>0</v>
      </c>
    </row>
    <row r="51" spans="1:13">
      <c r="A51" s="5">
        <v>44</v>
      </c>
      <c r="B51" s="33" t="s">
        <v>70</v>
      </c>
      <c r="C51" s="4">
        <v>0</v>
      </c>
      <c r="D51" s="4">
        <v>0</v>
      </c>
      <c r="E51" s="4">
        <v>1</v>
      </c>
      <c r="F51" s="8">
        <v>0</v>
      </c>
      <c r="G51" s="28">
        <v>4</v>
      </c>
      <c r="H51" s="28">
        <v>0</v>
      </c>
      <c r="I51" s="27">
        <v>3</v>
      </c>
      <c r="J51" s="27">
        <v>0</v>
      </c>
      <c r="K51" s="27">
        <v>0</v>
      </c>
      <c r="L51" s="37">
        <f t="shared" ref="L51:L54" si="2">SUM(C51:K51)</f>
        <v>8</v>
      </c>
      <c r="M51" s="44">
        <f t="shared" si="1"/>
        <v>6.8376068376068373</v>
      </c>
    </row>
    <row r="52" spans="1:13">
      <c r="A52" s="5">
        <v>45</v>
      </c>
      <c r="B52" s="33" t="s">
        <v>71</v>
      </c>
      <c r="C52" s="4">
        <v>0</v>
      </c>
      <c r="D52" s="4">
        <v>0</v>
      </c>
      <c r="E52" s="4">
        <v>0</v>
      </c>
      <c r="F52" s="8">
        <v>0</v>
      </c>
      <c r="G52" s="28">
        <v>0</v>
      </c>
      <c r="H52" s="28">
        <v>0</v>
      </c>
      <c r="I52" s="27">
        <v>0</v>
      </c>
      <c r="J52" s="27">
        <v>0</v>
      </c>
      <c r="K52" s="27">
        <v>0</v>
      </c>
      <c r="L52" s="37">
        <f t="shared" si="2"/>
        <v>0</v>
      </c>
      <c r="M52" s="44">
        <f t="shared" si="1"/>
        <v>0</v>
      </c>
    </row>
    <row r="53" spans="1:13">
      <c r="A53" s="5">
        <v>46</v>
      </c>
      <c r="B53" s="33" t="s">
        <v>72</v>
      </c>
      <c r="C53" s="4">
        <v>5</v>
      </c>
      <c r="D53" s="4">
        <v>2</v>
      </c>
      <c r="E53" s="4">
        <v>3</v>
      </c>
      <c r="F53" s="8">
        <v>0</v>
      </c>
      <c r="G53" s="28">
        <v>3</v>
      </c>
      <c r="H53" s="28">
        <v>1</v>
      </c>
      <c r="I53" s="27">
        <v>5</v>
      </c>
      <c r="J53" s="27">
        <v>0</v>
      </c>
      <c r="K53" s="27">
        <v>1</v>
      </c>
      <c r="L53" s="37">
        <f t="shared" si="2"/>
        <v>20</v>
      </c>
      <c r="M53" s="44">
        <f t="shared" si="1"/>
        <v>17.094017094017094</v>
      </c>
    </row>
    <row r="54" spans="1:13">
      <c r="A54" s="5">
        <v>47</v>
      </c>
      <c r="B54" s="33" t="s">
        <v>73</v>
      </c>
      <c r="C54" s="4">
        <v>3</v>
      </c>
      <c r="D54" s="4">
        <v>0</v>
      </c>
      <c r="E54" s="4">
        <v>0</v>
      </c>
      <c r="F54" s="8">
        <v>0</v>
      </c>
      <c r="G54" s="28">
        <v>0</v>
      </c>
      <c r="H54" s="28">
        <v>0</v>
      </c>
      <c r="I54" s="27">
        <v>0</v>
      </c>
      <c r="J54" s="27">
        <v>0</v>
      </c>
      <c r="K54" s="27">
        <v>0</v>
      </c>
      <c r="L54" s="37">
        <f t="shared" si="2"/>
        <v>3</v>
      </c>
      <c r="M54" s="44">
        <f t="shared" si="1"/>
        <v>2.5641025641025643</v>
      </c>
    </row>
  </sheetData>
  <sortState ref="B9:M50">
    <sortCondition ref="B8:B50"/>
  </sortState>
  <mergeCells count="10">
    <mergeCell ref="A6:A7"/>
    <mergeCell ref="B6:B7"/>
    <mergeCell ref="A1:K1"/>
    <mergeCell ref="A2:K2"/>
    <mergeCell ref="A3:K3"/>
    <mergeCell ref="A4:K4"/>
    <mergeCell ref="C5:D5"/>
    <mergeCell ref="E5:F5"/>
    <mergeCell ref="G5:H5"/>
    <mergeCell ref="I5:J5"/>
  </mergeCells>
  <pageMargins left="0.43" right="0.33" top="0.74803149606299202" bottom="0.74803149606299202" header="0.31496062992126" footer="0.31496062992126"/>
  <pageSetup paperSize="9"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2nd year</vt:lpstr>
      <vt:lpstr>3rd year</vt:lpstr>
      <vt:lpstr>4th year</vt:lpstr>
      <vt:lpstr>'2nd year'!Print_Area</vt:lpstr>
      <vt:lpstr>'3rd year'!Print_Area</vt:lpstr>
      <vt:lpstr>'4th year'!Print_Area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PIAMSR-ADMIN</dc:creator>
  <cp:lastModifiedBy>piamsr.rec02@outlook.com</cp:lastModifiedBy>
  <cp:lastPrinted>2021-02-01T09:48:52Z</cp:lastPrinted>
  <dcterms:created xsi:type="dcterms:W3CDTF">2019-09-12T08:36:06Z</dcterms:created>
  <dcterms:modified xsi:type="dcterms:W3CDTF">2021-02-04T05:42:44Z</dcterms:modified>
</cp:coreProperties>
</file>